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570" activeTab="1"/>
  </bookViews>
  <sheets>
    <sheet name="入力ｼｰﾄ" sheetId="1" r:id="rId1"/>
    <sheet name="基本情報" sheetId="2" r:id="rId2"/>
    <sheet name="要約用紙" sheetId="3" r:id="rId3"/>
    <sheet name="リハ経過" sheetId="4" r:id="rId4"/>
    <sheet name="栄養情報用紙" sheetId="5" r:id="rId5"/>
    <sheet name="操作" sheetId="6" state="hidden" r:id="rId6"/>
    <sheet name="DB" sheetId="7" state="hidden" r:id="rId7"/>
  </sheets>
  <externalReferences>
    <externalReference r:id="rId10"/>
    <externalReference r:id="rId11"/>
    <externalReference r:id="rId12"/>
    <externalReference r:id="rId13"/>
    <externalReference r:id="rId14"/>
    <externalReference r:id="rId15"/>
  </externalReferences>
  <definedNames>
    <definedName name="jcs" localSheetId="6">'[1]CD要約用紙'!$CG$28:$CG$36</definedName>
    <definedName name="jcs" localSheetId="5">'[1]CD要約用紙'!$CG$28:$CG$36</definedName>
    <definedName name="jcs" localSheetId="0">'[4]CD要約用紙'!$CG$28:$CG$36</definedName>
    <definedName name="jcs">'[1]CD要約用紙'!$CG$28:$CG$36</definedName>
    <definedName name="KPSS" localSheetId="6">'[1]CD要約用紙'!$CF$28:$CF$41</definedName>
    <definedName name="KPSS" localSheetId="5">'[1]CD要約用紙'!$CF$28:$CF$41</definedName>
    <definedName name="KPSS" localSheetId="0">'[4]CD要約用紙'!$CF$28:$CF$41</definedName>
    <definedName name="KPSS">'[1]CD要約用紙'!$CF$28:$CF$41</definedName>
    <definedName name="NIHSS" localSheetId="6">'[1]CD要約用紙'!$CH$28:$CH$86</definedName>
    <definedName name="NIHSS" localSheetId="5">'[1]CD要約用紙'!$CH$28:$CH$86</definedName>
    <definedName name="NIHSS" localSheetId="0">'[4]CD要約用紙'!$CH$28:$CH$86</definedName>
    <definedName name="NIHSS">'[1]CD要約用紙'!$CH$28:$CH$86</definedName>
    <definedName name="_xlnm.Print_Area" localSheetId="6">'DB'!$C$20:$K$163</definedName>
    <definedName name="_xlnm.Print_Area" localSheetId="3">'リハ経過'!$B$1:$AV$69</definedName>
    <definedName name="_xlnm.Print_Area" localSheetId="4">'栄養情報用紙'!$B$2:$BX$67</definedName>
    <definedName name="_xlnm.Print_Area" localSheetId="1">'基本情報'!$B$6:$AY$87</definedName>
    <definedName name="_xlnm.Print_Area" localSheetId="0">'入力ｼｰﾄ'!$B$1:$AI$42</definedName>
    <definedName name="_xlnm.Print_Area" localSheetId="2">'要約用紙'!$B$1:$AX$94</definedName>
    <definedName name="WFNSSAHgrade" localSheetId="6">'[1]CD要約用紙'!$CI$28:$CI$32</definedName>
    <definedName name="WFNSSAHgrade" localSheetId="5">'[1]CD要約用紙'!$CI$28:$CI$32</definedName>
    <definedName name="WFNSSAHgrade" localSheetId="0">'[4]CD要約用紙'!$CI$28:$CI$32</definedName>
    <definedName name="WFNSSAHgrade">'[1]CD要約用紙'!$CI$28:$CI$32</definedName>
    <definedName name="ありなし" localSheetId="6">'[1]CD基本情報(1)'!$BG$5:$BG$6</definedName>
    <definedName name="ありなし" localSheetId="3">'[2]基本情報'!$BG$5:$BG$6</definedName>
    <definedName name="ありなし" localSheetId="1">'[2]基本情報'!$BG$5:$BG$6</definedName>
    <definedName name="ありなし" localSheetId="5">'[1]CD基本情報(1)'!$BG$5:$BG$6</definedName>
    <definedName name="ありなし" localSheetId="0">'[4]CD基本情報(1)'!$BG$5:$BG$6</definedName>
    <definedName name="ありなし">'[1]CD基本情報(1)'!$BG$5:$BG$6</definedName>
    <definedName name="トイレ" localSheetId="6">'[1]CD基本情報(1)'!$BD$48:$BD$49</definedName>
    <definedName name="トイレ" localSheetId="5">'[1]CD基本情報(1)'!$BD$48:$BD$49</definedName>
    <definedName name="トイレ" localSheetId="0">'[4]CD基本情報(1)'!$BD$48:$BD$49</definedName>
    <definedName name="トイレ">'[1]CD基本情報(1)'!$BD$48:$BD$49</definedName>
    <definedName name="リハ経過">'DB'!$C$11:$CY$12</definedName>
    <definedName name="移動" localSheetId="6">'[1]CD基本情報(1)'!$BF$76:$BF$78</definedName>
    <definedName name="移動" localSheetId="5">'[1]CD基本情報(1)'!$BF$76:$BF$78</definedName>
    <definedName name="移動" localSheetId="0">'[4]CD基本情報(1)'!$BF$76:$BF$78</definedName>
    <definedName name="移動">'[1]CD基本情報(1)'!$BF$76:$BF$78</definedName>
    <definedName name="栄養情報">'DB'!$C$14:$FC$15</definedName>
    <definedName name="介護保険有無" localSheetId="6">'[1]CD基本情報(1)'!$BD$60:$BD$62</definedName>
    <definedName name="介護保険有無" localSheetId="5">'[1]CD基本情報(1)'!$BD$60:$BD$62</definedName>
    <definedName name="介護保険有無" localSheetId="0">'[4]CD基本情報(1)'!$BD$60:$BD$62</definedName>
    <definedName name="介護保険有無">'[1]CD基本情報(1)'!$BD$60:$BD$62</definedName>
    <definedName name="介護力" localSheetId="6">'[1]CD基本情報(1)'!$BI$23:$BI$26</definedName>
    <definedName name="介護力" localSheetId="3">'[2]基本情報'!$BI$23:$BI$26</definedName>
    <definedName name="介護力" localSheetId="1">'[2]基本情報'!$BI$23:$BI$26</definedName>
    <definedName name="介護力" localSheetId="5">'[1]CD基本情報(1)'!$BI$23:$BI$26</definedName>
    <definedName name="介護力" localSheetId="0">'[4]CD基本情報(1)'!$BI$23:$BI$26</definedName>
    <definedName name="介護力">'[1]CD基本情報(1)'!$BI$23:$BI$26</definedName>
    <definedName name="基本情報">'DB'!$C$5:$EP$6</definedName>
    <definedName name="経鼻" localSheetId="3">#N/A</definedName>
    <definedName name="経鼻" localSheetId="4">'栄養情報用紙'!$CX$9:$CX$11</definedName>
    <definedName name="経鼻" localSheetId="1">#N/A</definedName>
    <definedName name="経鼻" localSheetId="2">#N/A</definedName>
    <definedName name="経鼻">#N/A</definedName>
    <definedName name="健康状態" localSheetId="6">'[1]CD基本情報(1)'!$BG$20:$BG$21</definedName>
    <definedName name="健康状態" localSheetId="3">'[2]基本情報'!$BG$20:$BG$21</definedName>
    <definedName name="健康状態" localSheetId="1">'[2]基本情報'!$BG$20:$BG$21</definedName>
    <definedName name="健康状態" localSheetId="5">'[1]CD基本情報(1)'!$BG$20:$BG$21</definedName>
    <definedName name="健康状態" localSheetId="0">'[4]CD基本情報(1)'!$BG$20:$BG$21</definedName>
    <definedName name="健康状態">'[1]CD基本情報(1)'!$BG$20:$BG$21</definedName>
    <definedName name="高リスク" localSheetId="3">#N/A</definedName>
    <definedName name="高リスク" localSheetId="4">'栄養情報用紙'!$CR$9:$CR$11</definedName>
    <definedName name="高リスク" localSheetId="1">#N/A</definedName>
    <definedName name="高リスク" localSheetId="2">#N/A</definedName>
    <definedName name="高リスク">#N/A</definedName>
    <definedName name="視床出血" localSheetId="6">'[1]CD要約用紙'!$CK$28:$CK$33</definedName>
    <definedName name="視床出血" localSheetId="5">'[1]CD要約用紙'!$CK$28:$CK$33</definedName>
    <definedName name="視床出血" localSheetId="0">'[4]CD要約用紙'!$CK$28:$CK$33</definedName>
    <definedName name="視床出血">'[1]CD要約用紙'!$CK$28:$CK$33</definedName>
    <definedName name="自立" localSheetId="3">#N/A</definedName>
    <definedName name="自立" localSheetId="4">'栄養情報用紙'!$CU$9:$CU$10</definedName>
    <definedName name="自立" localSheetId="1">#N/A</definedName>
    <definedName name="自立" localSheetId="2">#N/A</definedName>
    <definedName name="自立">#N/A</definedName>
    <definedName name="自立介助" localSheetId="6">'[1]CD基本情報(1)'!$BD$76:$BD$77</definedName>
    <definedName name="自立介助" localSheetId="5">'[1]CD基本情報(1)'!$BD$76:$BD$77</definedName>
    <definedName name="自立介助" localSheetId="0">'[4]CD基本情報(1)'!$BD$76:$BD$77</definedName>
    <definedName name="自立介助">'[1]CD基本情報(1)'!$BD$76:$BD$77</definedName>
    <definedName name="主病名" localSheetId="6">'[1]CD基本情報(1)'!$BA$12:$BA$18</definedName>
    <definedName name="主病名" localSheetId="5">'[1]CD基本情報(1)'!$BA$12:$BA$18</definedName>
    <definedName name="主病名" localSheetId="0">'[4]CD基本情報(1)'!$BA$12:$BA$18</definedName>
    <definedName name="主病名">'[1]CD基本情報(1)'!$BA$12:$BA$18</definedName>
    <definedName name="初発再発" localSheetId="6">'[1]CD基本情報(1)'!$BC$10:$BC$11</definedName>
    <definedName name="初発再発" localSheetId="5">'[1]CD基本情報(1)'!$BC$10:$BC$11</definedName>
    <definedName name="初発再発" localSheetId="0">'[4]CD基本情報(1)'!$BC$10:$BC$11</definedName>
    <definedName name="初発再発">'[1]CD基本情報(1)'!$BC$10:$BC$11</definedName>
    <definedName name="消化器症状" localSheetId="3">#N/A</definedName>
    <definedName name="消化器症状" localSheetId="4">'栄養情報用紙'!$CT$9:$CT$12</definedName>
    <definedName name="消化器症状" localSheetId="1">#N/A</definedName>
    <definedName name="消化器症状" localSheetId="2">#N/A</definedName>
    <definedName name="消化器症状">#N/A</definedName>
    <definedName name="障害老人日常自立" localSheetId="6">'[1]CD基本情報(1)'!$BD$66:$BD$74</definedName>
    <definedName name="障害老人日常自立" localSheetId="5">'[1]CD基本情報(1)'!$BD$66:$BD$74</definedName>
    <definedName name="障害老人日常自立" localSheetId="0">'[4]CD基本情報(1)'!$BD$66:$BD$74</definedName>
    <definedName name="障害老人日常自立">'[1]CD基本情報(1)'!$BD$66:$BD$74</definedName>
    <definedName name="寝具" localSheetId="6">'[1]CD基本情報(1)'!$BD$45:$BD$46</definedName>
    <definedName name="寝具" localSheetId="5">'[1]CD基本情報(1)'!$BD$45:$BD$46</definedName>
    <definedName name="寝具" localSheetId="0">'[4]CD基本情報(1)'!$BD$45:$BD$46</definedName>
    <definedName name="寝具">'[1]CD基本情報(1)'!$BD$45:$BD$46</definedName>
    <definedName name="診療科" localSheetId="6">'[1]CD基本情報(1)'!$BG$8:$BG$12</definedName>
    <definedName name="診療科" localSheetId="3">'[3]マスタ'!$C$3:'[3]マスタ'!$C$18</definedName>
    <definedName name="診療科" localSheetId="1">'[3]マスタ'!$C$3:'[3]マスタ'!$C$18</definedName>
    <definedName name="診療科" localSheetId="5">'[1]CD基本情報(1)'!$BG$8:$BG$12</definedName>
    <definedName name="診療科" localSheetId="0">'[4]CD基本情報(1)'!$BG$8:$BG$12</definedName>
    <definedName name="診療科">'[1]CD基本情報(1)'!$BG$8:$BG$12</definedName>
    <definedName name="生活の場" localSheetId="6">'[1]CD基本情報(1)'!$BG$14:$BG$18</definedName>
    <definedName name="生活の場" localSheetId="5">'[1]CD基本情報(1)'!$BG$14:$BG$18</definedName>
    <definedName name="生活の場" localSheetId="0">'[4]CD基本情報(1)'!$BG$14:$BG$18</definedName>
    <definedName name="生活の場">'[1]CD基本情報(1)'!$BG$14:$BG$18</definedName>
    <definedName name="装着位置" localSheetId="6">'[3]マスタ'!$A$2:'[3]マスタ'!$A$4</definedName>
    <definedName name="装着位置" localSheetId="3">'[3]マスタ'!$A$2:'[3]マスタ'!$A$4</definedName>
    <definedName name="装着位置" localSheetId="1">'[3]マスタ'!$A$2:'[3]マスタ'!$A$4</definedName>
    <definedName name="装着位置" localSheetId="5">'[3]マスタ'!$A$2:'[3]マスタ'!$A$4</definedName>
    <definedName name="装着位置" localSheetId="0">'[5]マスタ'!$A$2:'[5]マスタ'!$A$4</definedName>
    <definedName name="装着位置">'[3]マスタ'!$A$2:'[3]マスタ'!$A$4</definedName>
    <definedName name="退院後リハ" localSheetId="6">'[1]CD基本情報(1)'!$BH$51:$BH$53</definedName>
    <definedName name="退院後リハ" localSheetId="5">'[1]CD基本情報(1)'!$BH$51:$BH$53</definedName>
    <definedName name="退院後リハ" localSheetId="0">'[4]CD基本情報(1)'!$BH$51:$BH$53</definedName>
    <definedName name="退院後リハ">'[1]CD基本情報(1)'!$BH$51:$BH$53</definedName>
    <definedName name="退院先" localSheetId="6">'[1]CD基本情報(1)'!$BP$35:$BP$42</definedName>
    <definedName name="退院先" localSheetId="5">'[1]CD基本情報(1)'!$BP$35:$BP$42</definedName>
    <definedName name="退院先" localSheetId="0">'[4]CD基本情報(1)'!$BP$35:$BP$42</definedName>
    <definedName name="退院先">'[1]CD基本情報(1)'!$BP$35:$BP$42</definedName>
    <definedName name="認知症老人日常自立" localSheetId="6">'[1]CD基本情報(1)'!$BG$66:$BG$73</definedName>
    <definedName name="認知症老人日常自立" localSheetId="5">'[1]CD基本情報(1)'!$BG$66:$BG$73</definedName>
    <definedName name="認知症老人日常自立" localSheetId="0">'[4]CD基本情報(1)'!$BG$66:$BG$73</definedName>
    <definedName name="認知症老人日常自立">'[1]CD基本情報(1)'!$BG$66:$BG$73</definedName>
    <definedName name="脳出血" localSheetId="6">'[1]CD基本情報(1)'!$BA$19:$BA$23</definedName>
    <definedName name="脳出血" localSheetId="5">'[1]CD基本情報(1)'!$BA$19:$BA$23</definedName>
    <definedName name="脳出血" localSheetId="0">'[4]CD基本情報(1)'!$BA$19:$BA$23</definedName>
    <definedName name="脳出血">'[1]CD基本情報(1)'!$BA$19:$BA$23</definedName>
    <definedName name="発症前診療状況" localSheetId="6">'[1]CD基本情報(1)'!$BD$35:$BD$43</definedName>
    <definedName name="発症前診療状況" localSheetId="5">'[1]CD基本情報(1)'!$BD$35:$BD$43</definedName>
    <definedName name="発症前診療状況" localSheetId="0">'[4]CD基本情報(1)'!$BD$35:$BD$43</definedName>
    <definedName name="発症前診療状況">'[1]CD基本情報(1)'!$BD$35:$BD$43</definedName>
    <definedName name="肥満" localSheetId="4">'栄養情報用紙'!$CQ$9:$CQ$11</definedName>
    <definedName name="肥満" localSheetId="0">#REF!</definedName>
    <definedName name="肥満">#REF!</definedName>
    <definedName name="被殻出血" localSheetId="6">'[1]CD要約用紙'!$CJ$28:$CJ$36</definedName>
    <definedName name="被殻出血" localSheetId="5">'[1]CD要約用紙'!$CJ$28:$CJ$36</definedName>
    <definedName name="被殻出血" localSheetId="0">'[4]CD要約用紙'!$CJ$28:$CJ$36</definedName>
    <definedName name="被殻出血">'[1]CD要約用紙'!$CJ$28:$CJ$36</definedName>
    <definedName name="病名その他" localSheetId="6">'[1]CD基本情報(1)'!$BA$25:$BA$27</definedName>
    <definedName name="病名その他" localSheetId="5">'[1]CD基本情報(1)'!$BA$25:$BA$27</definedName>
    <definedName name="病名その他" localSheetId="0">'[4]CD基本情報(1)'!$BA$25:$BA$27</definedName>
    <definedName name="病名その他">'[1]CD基本情報(1)'!$BA$25:$BA$27</definedName>
    <definedName name="復職" localSheetId="6">'[1]CD基本情報(1)'!$BH$55:$BH$57</definedName>
    <definedName name="復職" localSheetId="5">'[1]CD基本情報(1)'!$BH$55:$BH$57</definedName>
    <definedName name="復職" localSheetId="0">'[4]CD基本情報(1)'!$BH$55:$BH$57</definedName>
    <definedName name="復職">'[1]CD基本情報(1)'!$BH$55:$BH$57</definedName>
    <definedName name="変化" localSheetId="6">'[1]CD基本情報(1)'!$BI$76:$BI$78</definedName>
    <definedName name="変化" localSheetId="5">'[1]CD基本情報(1)'!$BI$76:$BI$78</definedName>
    <definedName name="変化" localSheetId="0">'[4]CD基本情報(1)'!$BI$76:$BI$78</definedName>
    <definedName name="変化">'[1]CD基本情報(1)'!$BI$76:$BI$78</definedName>
    <definedName name="本人との関係" localSheetId="6">'[1]CD基本情報(1)'!$BG$23:$BG$31</definedName>
    <definedName name="本人との関係" localSheetId="3">'[2]基本情報'!$BG$23:$BG$31</definedName>
    <definedName name="本人との関係" localSheetId="1">'[2]基本情報'!$BG$23:$BG$31</definedName>
    <definedName name="本人との関係" localSheetId="5">'[1]CD基本情報(1)'!$BG$23:$BG$31</definedName>
    <definedName name="本人との関係" localSheetId="0">'[4]CD基本情報(1)'!$BG$23:$BG$31</definedName>
    <definedName name="本人との関係">'[1]CD基本情報(1)'!$BG$23:$BG$31</definedName>
    <definedName name="無" localSheetId="3">#N/A</definedName>
    <definedName name="無" localSheetId="4">'栄養情報用紙'!$CS$9:$CS$10</definedName>
    <definedName name="無" localSheetId="1">#N/A</definedName>
    <definedName name="無" localSheetId="2">#N/A</definedName>
    <definedName name="無">#N/A</definedName>
    <definedName name="有" localSheetId="3">#N/A</definedName>
    <definedName name="有" localSheetId="4">'栄養情報用紙'!$CW$9:$CW$11</definedName>
    <definedName name="有" localSheetId="1">#N/A</definedName>
    <definedName name="有" localSheetId="2">#N/A</definedName>
    <definedName name="有">#N/A</definedName>
    <definedName name="要介護" localSheetId="6">'[1]CD基本情報(1)'!$BI$60:$BI$64</definedName>
    <definedName name="要介護" localSheetId="5">'[1]CD基本情報(1)'!$BI$60:$BI$64</definedName>
    <definedName name="要介護" localSheetId="0">'[4]CD基本情報(1)'!$BI$60:$BI$64</definedName>
    <definedName name="要介護">'[1]CD基本情報(1)'!$BI$60:$BI$64</definedName>
    <definedName name="要支援" localSheetId="6">'[1]CD基本情報(1)'!$BG$60:$BG$61</definedName>
    <definedName name="要支援" localSheetId="5">'[1]CD基本情報(1)'!$BG$60:$BG$61</definedName>
    <definedName name="要支援" localSheetId="0">'[4]CD基本情報(1)'!$BG$60:$BG$61</definedName>
    <definedName name="要支援">'[1]CD基本情報(1)'!$BG$60:$BG$61</definedName>
    <definedName name="要約用紙">'DB'!$C$8:$CR$9</definedName>
    <definedName name="利き手" localSheetId="6">'[1]CD基本情報(1)'!$BH$76:$BH$77</definedName>
    <definedName name="利き手" localSheetId="5">'[1]CD基本情報(1)'!$BH$76:$BH$77</definedName>
    <definedName name="利き手" localSheetId="0">'[4]CD基本情報(1)'!$BH$76:$BH$77</definedName>
    <definedName name="利き手">'[1]CD基本情報(1)'!$BH$76:$BH$77</definedName>
    <definedName name="良" localSheetId="3">#N/A</definedName>
    <definedName name="良" localSheetId="4">'栄養情報用紙'!$CV$9:$CV$10</definedName>
    <definedName name="良" localSheetId="1">#N/A</definedName>
    <definedName name="良" localSheetId="2">#N/A</definedName>
    <definedName name="良">#N/A</definedName>
  </definedNames>
  <calcPr fullCalcOnLoad="1"/>
</workbook>
</file>

<file path=xl/comments2.xml><?xml version="1.0" encoding="utf-8"?>
<comments xmlns="http://schemas.openxmlformats.org/spreadsheetml/2006/main">
  <authors>
    <author>Net364Kiss</author>
    <author>Net621Kiss</author>
    <author>sum</author>
  </authors>
  <commentList>
    <comment ref="F9" authorId="0">
      <text>
        <r>
          <rPr>
            <sz val="12"/>
            <rFont val="ＭＳ Ｐゴシック"/>
            <family val="3"/>
          </rPr>
          <t>能登脳卒中データバンクコード（8桁）
医療機関コード（2桁）、年コード（2桁）
連番（4桁）</t>
        </r>
      </text>
    </comment>
    <comment ref="AJ9" authorId="1">
      <text>
        <r>
          <rPr>
            <sz val="11"/>
            <rFont val="ＭＳ Ｐゴシック"/>
            <family val="3"/>
          </rPr>
          <t>1945/3/8　または
S8/4/9　のように入力して下さい。</t>
        </r>
      </text>
    </comment>
    <comment ref="J22" authorId="2">
      <text>
        <r>
          <rPr>
            <sz val="12"/>
            <rFont val="ＭＳ Ｐゴシック"/>
            <family val="3"/>
          </rPr>
          <t>条件付き可の場合、右欄の条件を記載下さい。</t>
        </r>
        <r>
          <rPr>
            <sz val="9"/>
            <rFont val="ＭＳ Ｐゴシック"/>
            <family val="3"/>
          </rPr>
          <t xml:space="preserve">
</t>
        </r>
      </text>
    </comment>
    <comment ref="AO34" authorId="2">
      <text>
        <r>
          <rPr>
            <sz val="14"/>
            <rFont val="ＭＳ Ｐゴシック"/>
            <family val="3"/>
          </rPr>
          <t>その他の場合は詳細を記載して下さい。</t>
        </r>
      </text>
    </comment>
    <comment ref="R41" authorId="2">
      <text>
        <r>
          <rPr>
            <sz val="14"/>
            <rFont val="ＭＳ Ｐゴシック"/>
            <family val="3"/>
          </rPr>
          <t xml:space="preserve">退院先を記載してください。その他の場合は詳細を記載して下さい。
</t>
        </r>
      </text>
    </comment>
    <comment ref="F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Q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AB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AM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F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Q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AB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AM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Q28" authorId="1">
      <text>
        <r>
          <rPr>
            <sz val="12"/>
            <rFont val="ＭＳ Ｐゴシック"/>
            <family val="3"/>
          </rPr>
          <t>2009/5/11 または H21/5/11 のように入力してください。　</t>
        </r>
      </text>
    </comment>
    <comment ref="W28" authorId="1">
      <text>
        <r>
          <rPr>
            <sz val="12"/>
            <rFont val="ＭＳ Ｐゴシック"/>
            <family val="3"/>
          </rPr>
          <t>2009/5/11 または H21/5/11 のように入力してください。　</t>
        </r>
      </text>
    </comment>
    <comment ref="AB28" authorId="1">
      <text>
        <r>
          <rPr>
            <sz val="12"/>
            <rFont val="ＭＳ Ｐゴシック"/>
            <family val="3"/>
          </rPr>
          <t>2009/5/11 または H21/5/11 のように入力してください。　</t>
        </r>
      </text>
    </comment>
    <comment ref="AH28" authorId="1">
      <text>
        <r>
          <rPr>
            <sz val="12"/>
            <rFont val="ＭＳ Ｐゴシック"/>
            <family val="3"/>
          </rPr>
          <t>2009/5/11 または H21/5/11 のように入力してください。　</t>
        </r>
      </text>
    </comment>
    <comment ref="AM28" authorId="1">
      <text>
        <r>
          <rPr>
            <sz val="12"/>
            <rFont val="ＭＳ Ｐゴシック"/>
            <family val="3"/>
          </rPr>
          <t>2009/5/11 または H21/5/11 のように入力してください。　</t>
        </r>
      </text>
    </comment>
    <comment ref="AT28" authorId="1">
      <text>
        <r>
          <rPr>
            <sz val="12"/>
            <rFont val="ＭＳ Ｐゴシック"/>
            <family val="3"/>
          </rPr>
          <t>2009/5/11 または H21/5/11 のように入力してください。　</t>
        </r>
      </text>
    </comment>
    <comment ref="AC41" authorId="2">
      <text>
        <r>
          <rPr>
            <sz val="14"/>
            <rFont val="ＭＳ Ｐゴシック"/>
            <family val="3"/>
          </rPr>
          <t xml:space="preserve">退院先を記載してください。その他の場合は詳細を記載して下さい。
</t>
        </r>
      </text>
    </comment>
  </commentList>
</comments>
</file>

<file path=xl/comments3.xml><?xml version="1.0" encoding="utf-8"?>
<comments xmlns="http://schemas.openxmlformats.org/spreadsheetml/2006/main">
  <authors>
    <author>Net150Kiss</author>
    <author>Net364Kiss</author>
  </authors>
  <commentList>
    <comment ref="AG15" authorId="0">
      <text>
        <r>
          <rPr>
            <b/>
            <sz val="12"/>
            <rFont val="ＭＳ Ｐゴシック"/>
            <family val="3"/>
          </rPr>
          <t>救急隊から提供された発症時期、搬送方法、発症搬送時間、KPSS（Kurashiki　Prehospital　Stroke　Scale）の情報を記載する。</t>
        </r>
      </text>
    </comment>
    <comment ref="AR18" authorId="0">
      <text>
        <r>
          <rPr>
            <b/>
            <sz val="12"/>
            <rFont val="ＭＳ Ｐゴシック"/>
            <family val="3"/>
          </rPr>
          <t>（Ｋｕｒａｓｈｉｋｉ　Ｐｒｅｈｏｓｐｉｔａｌ　Ｓｔｒｏｋｅ　Ｓｃａｌｅ ： ＫＰＳＳ）　　　　　　　　　　　　全障害は13点満点
意識水準    完全覚醒 ・・・・・・・・・・・・・・・・・・・・・・・・・・・・・・・・・・・・・・・・・・・・・・・0点
　　　　　     刺激すると覚醒する・・・・・・・・・・・・・・・・・・・・・・・・・・・・・・・・・・・・・・・・1点
               完全に無反応・・・・・・・・・・・・・・・・・・・・・・・・・・・・・・・・・・・・・・・・・・・・2点
意識障害    患者に名前を聞く
　　　　　　　    正解・・・・・・・・・・・・・・・・・・・・・・・・・・・・・・・・・・・・・・・・・・・・・・・・・0点
　　　　　　　　　不正解・・・・・・・・・・・・・・・・・・・・・・・・・・・・・・・・・・・・・・・・・・・・・・・1点
運動麻痺　　患者に目を閉じて、両手手掌を下にして両腕を伸ばすように口頭、
　　　　　　　 身ぶり手ぶり、パンとマイムで指示　　　　　  　　　　　　　　　　　　　 右手　　　　左手
　　　　　　　　　左右の両腕は平行に伸ばし、動かさずに保持できる・・・・・・・・・　0点　　　　 0点
　　　　　　　　　手を挙手できるが、保持できず下垂する・・・・・・・・・・・・・・・・・・　1点　　　　 1点
　　　　　　　　　手を挙手することができない・・・・・・・・・・・・・・・・・・・・・・・・・・   2点　　　　 2点
　　　　　　　　患者に目を閉じて、両下肢をベッドから挙手するように
　　　　　　　　口頭、身ぶり手ぶり、パントマイムで指示　　　　　　　　　　　　　　　 右手　　　　左手
　　　　　　　　　左右の両下肢は動揺せず保持できる・・・・・・・・・・・・・・・・・・・・・0点　　　　　0点
　　　　　　　　　下肢を挙手できるが、保持できず下垂する・・・・・・・・・・・・・・・・・1点　　　　　1点
　　　　　　　　　下肢を挙手することができない・・・・・・・・・・・・・・・・・・・・・・・・・ 2点　　　　　2点
言語　　　　　患者に『今日はいい天気です』を繰り返して言うよう指示
　　　　　　　　　　はっきりと正確に繰り返して言える・・・・・・・・・・・・・・・・・・・・・・・・・・0点
　　　　　　　　　　言語は不明瞭（呂律がまわっていない）、もしくは、異常・・・・・ ・・・・・1点
　　　　　　　　　　無言。黙っている。言葉による理解が全くできない・・・・・・・・・・・・・・ 2点</t>
        </r>
      </text>
    </comment>
    <comment ref="B19" authorId="0">
      <text>
        <r>
          <rPr>
            <b/>
            <sz val="12"/>
            <rFont val="ＭＳ Ｐゴシック"/>
            <family val="3"/>
          </rPr>
          <t>入院中の経過を含め、次の病院・施設等に引き継ぐべき事項等を記載する。</t>
        </r>
      </text>
    </comment>
    <comment ref="B57" authorId="0">
      <text>
        <r>
          <rPr>
            <b/>
            <sz val="12"/>
            <rFont val="ＭＳ Ｐゴシック"/>
            <family val="3"/>
          </rPr>
          <t>退院時の状況を記載する。</t>
        </r>
      </text>
    </comment>
    <comment ref="B74" authorId="0">
      <text>
        <r>
          <rPr>
            <b/>
            <sz val="12"/>
            <rFont val="ＭＳ Ｐゴシック"/>
            <family val="3"/>
          </rPr>
          <t>退院時指導の内容、予後の説明や受容状況などを記載する。</t>
        </r>
      </text>
    </comment>
    <comment ref="V74" authorId="1">
      <text>
        <r>
          <rPr>
            <b/>
            <sz val="12"/>
            <rFont val="ＭＳ Ｐゴシック"/>
            <family val="3"/>
          </rPr>
          <t>看護師とＭＳＷが協力して家族構成、同居家族、家族の就業状況、経済状況などを記載する。</t>
        </r>
      </text>
    </comment>
    <comment ref="AN57" authorId="1">
      <text>
        <r>
          <rPr>
            <sz val="11"/>
            <rFont val="ＭＳ Ｐゴシック"/>
            <family val="3"/>
          </rPr>
          <t>『別紙参照』をチェックして服薬内容を記した別紙を添付するか、空欄に直接記載する。</t>
        </r>
      </text>
    </comment>
  </commentList>
</comments>
</file>

<file path=xl/comments4.xml><?xml version="1.0" encoding="utf-8"?>
<comments xmlns="http://schemas.openxmlformats.org/spreadsheetml/2006/main">
  <authors>
    <author>Net364Kiss</author>
    <author>masa</author>
  </authors>
  <commentList>
    <comment ref="Z18" authorId="0">
      <text>
        <r>
          <rPr>
            <sz val="9"/>
            <rFont val="ＭＳ Ｐゴシック"/>
            <family val="3"/>
          </rPr>
          <t xml:space="preserve">その他追加事項を記載下さい。
</t>
        </r>
      </text>
    </comment>
    <comment ref="J20" authorId="1">
      <text>
        <r>
          <rPr>
            <sz val="11"/>
            <rFont val="ＭＳ Ｐゴシック"/>
            <family val="3"/>
          </rPr>
          <t>数値で入力ください！</t>
        </r>
        <r>
          <rPr>
            <sz val="9"/>
            <rFont val="ＭＳ Ｐゴシック"/>
            <family val="3"/>
          </rPr>
          <t xml:space="preserve">
</t>
        </r>
      </text>
    </comment>
    <comment ref="M20" authorId="1">
      <text>
        <r>
          <rPr>
            <sz val="11"/>
            <rFont val="ＭＳ Ｐゴシック"/>
            <family val="3"/>
          </rPr>
          <t>数値で入力ください！</t>
        </r>
        <r>
          <rPr>
            <sz val="9"/>
            <rFont val="ＭＳ Ｐゴシック"/>
            <family val="3"/>
          </rPr>
          <t xml:space="preserve">
</t>
        </r>
      </text>
    </comment>
    <comment ref="P20" authorId="1">
      <text>
        <r>
          <rPr>
            <sz val="11"/>
            <rFont val="ＭＳ Ｐゴシック"/>
            <family val="3"/>
          </rPr>
          <t>数値で入力ください！</t>
        </r>
        <r>
          <rPr>
            <sz val="9"/>
            <rFont val="ＭＳ Ｐゴシック"/>
            <family val="3"/>
          </rPr>
          <t xml:space="preserve">
</t>
        </r>
      </text>
    </comment>
    <comment ref="S20" authorId="1">
      <text>
        <r>
          <rPr>
            <sz val="11"/>
            <rFont val="ＭＳ Ｐゴシック"/>
            <family val="3"/>
          </rPr>
          <t>数値で入力ください！</t>
        </r>
        <r>
          <rPr>
            <sz val="9"/>
            <rFont val="ＭＳ Ｐゴシック"/>
            <family val="3"/>
          </rPr>
          <t xml:space="preserve">
</t>
        </r>
      </text>
    </comment>
    <comment ref="V20" authorId="1">
      <text>
        <r>
          <rPr>
            <sz val="11"/>
            <rFont val="ＭＳ Ｐゴシック"/>
            <family val="3"/>
          </rPr>
          <t>数値で入力ください！</t>
        </r>
        <r>
          <rPr>
            <sz val="9"/>
            <rFont val="ＭＳ Ｐゴシック"/>
            <family val="3"/>
          </rPr>
          <t xml:space="preserve">
</t>
        </r>
      </text>
    </comment>
    <comment ref="Y20" authorId="1">
      <text>
        <r>
          <rPr>
            <sz val="11"/>
            <rFont val="ＭＳ Ｐゴシック"/>
            <family val="3"/>
          </rPr>
          <t>数値で入力ください！</t>
        </r>
        <r>
          <rPr>
            <sz val="9"/>
            <rFont val="ＭＳ Ｐゴシック"/>
            <family val="3"/>
          </rPr>
          <t xml:space="preserve">
</t>
        </r>
      </text>
    </comment>
    <comment ref="B42" authorId="0">
      <text>
        <r>
          <rPr>
            <sz val="11"/>
            <rFont val="ＭＳ Ｐゴシック"/>
            <family val="3"/>
          </rPr>
          <t>退院後の生活目標を記載してください。</t>
        </r>
      </text>
    </comment>
  </commentList>
</comments>
</file>

<file path=xl/comments5.xml><?xml version="1.0" encoding="utf-8"?>
<comments xmlns="http://schemas.openxmlformats.org/spreadsheetml/2006/main">
  <authors>
    <author>Net150Kiss</author>
    <author>sum</author>
    <author>Net364Kiss</author>
  </authors>
  <commentList>
    <comment ref="E5" authorId="0">
      <text>
        <r>
          <rPr>
            <b/>
            <sz val="12"/>
            <rFont val="ＭＳ Ｐゴシック"/>
            <family val="3"/>
          </rPr>
          <t>入院時の栄養情報を記載する。</t>
        </r>
      </text>
    </comment>
    <comment ref="W5" authorId="0">
      <text>
        <r>
          <rPr>
            <b/>
            <sz val="12"/>
            <rFont val="ＭＳ Ｐゴシック"/>
            <family val="3"/>
          </rPr>
          <t>急性期の治療が終わった時点での栄養情報を記載する。</t>
        </r>
      </text>
    </comment>
    <comment ref="AO5" authorId="0">
      <text>
        <r>
          <rPr>
            <b/>
            <sz val="12"/>
            <rFont val="ＭＳ Ｐゴシック"/>
            <family val="3"/>
          </rPr>
          <t>自宅退院または施設に転院する直前の栄養情報を記載する。</t>
        </r>
      </text>
    </comment>
    <comment ref="C17" authorId="0">
      <text>
        <r>
          <rPr>
            <sz val="12"/>
            <rFont val="ＭＳ Ｐゴシック"/>
            <family val="3"/>
          </rPr>
          <t>①「活動係数」、「障害係数」は、（管理）栄養士が記載する。その際に係数の理由を記載する。
②「必要エネルギー」、「必要水分量」は(管理)栄養士が記載する。その際に計算されたエネルギー値は、現体重から算出されたものか理想体重からの算出かをチェックで明記する。</t>
        </r>
        <r>
          <rPr>
            <b/>
            <sz val="9"/>
            <rFont val="ＭＳ Ｐゴシック"/>
            <family val="3"/>
          </rPr>
          <t xml:space="preserve">
</t>
        </r>
      </text>
    </comment>
    <comment ref="D40" authorId="0">
      <text>
        <r>
          <rPr>
            <b/>
            <sz val="12"/>
            <rFont val="ＭＳ Ｐゴシック"/>
            <family val="3"/>
          </rPr>
          <t>摂食嚥下に関するＡＤＬ等や留意事項を記載する。</t>
        </r>
        <r>
          <rPr>
            <sz val="9"/>
            <rFont val="ＭＳ Ｐゴシック"/>
            <family val="3"/>
          </rPr>
          <t xml:space="preserve">
</t>
        </r>
      </text>
    </comment>
    <comment ref="B43" authorId="0">
      <text>
        <r>
          <rPr>
            <b/>
            <sz val="12"/>
            <rFont val="ＭＳ Ｐゴシック"/>
            <family val="3"/>
          </rPr>
          <t>「経口」、「経管」、「経静脈」から選択する。（併用も可）</t>
        </r>
        <r>
          <rPr>
            <sz val="9"/>
            <rFont val="ＭＳ Ｐゴシック"/>
            <family val="3"/>
          </rPr>
          <t xml:space="preserve">
</t>
        </r>
      </text>
    </comment>
    <comment ref="BG5" authorId="0">
      <text>
        <r>
          <rPr>
            <b/>
            <sz val="12"/>
            <rFont val="ＭＳ Ｐゴシック"/>
            <family val="3"/>
          </rPr>
          <t>維持期１－３ヵ月後の栄養情報を記載する。</t>
        </r>
        <r>
          <rPr>
            <b/>
            <sz val="9"/>
            <rFont val="ＭＳ Ｐゴシック"/>
            <family val="3"/>
          </rPr>
          <t xml:space="preserve">
</t>
        </r>
      </text>
    </comment>
    <comment ref="D16" authorId="1">
      <text>
        <r>
          <rPr>
            <sz val="11"/>
            <rFont val="ＭＳ Ｐゴシック"/>
            <family val="3"/>
          </rPr>
          <t xml:space="preserve">データ入力後には記載者名を明記ください。
</t>
        </r>
      </text>
    </comment>
    <comment ref="D22" authorId="1">
      <text>
        <r>
          <rPr>
            <sz val="11"/>
            <rFont val="ＭＳ Ｐゴシック"/>
            <family val="3"/>
          </rPr>
          <t>データ入力後には記載者名を明記ください。</t>
        </r>
      </text>
    </comment>
    <comment ref="D30" authorId="1">
      <text>
        <r>
          <rPr>
            <sz val="11"/>
            <rFont val="ＭＳ Ｐゴシック"/>
            <family val="3"/>
          </rPr>
          <t>データ入力後には記載者名を明記ください。</t>
        </r>
      </text>
    </comment>
    <comment ref="D42" authorId="1">
      <text>
        <r>
          <rPr>
            <sz val="11"/>
            <rFont val="ＭＳ Ｐゴシック"/>
            <family val="3"/>
          </rPr>
          <t>データ入力後には記載者名を明記ください。</t>
        </r>
      </text>
    </comment>
    <comment ref="D51" authorId="1">
      <text>
        <r>
          <rPr>
            <sz val="11"/>
            <rFont val="ＭＳ Ｐゴシック"/>
            <family val="3"/>
          </rPr>
          <t>データ入力後には記載者名を明記ください。</t>
        </r>
        <r>
          <rPr>
            <sz val="9"/>
            <rFont val="ＭＳ Ｐゴシック"/>
            <family val="3"/>
          </rPr>
          <t xml:space="preserve">
</t>
        </r>
      </text>
    </comment>
    <comment ref="D62" authorId="1">
      <text>
        <r>
          <rPr>
            <sz val="11"/>
            <rFont val="ＭＳ Ｐゴシック"/>
            <family val="3"/>
          </rPr>
          <t>データ入力後には記載者名を明記ください。</t>
        </r>
      </text>
    </comment>
    <comment ref="D66" authorId="1">
      <text>
        <r>
          <rPr>
            <sz val="11"/>
            <rFont val="ＭＳ Ｐゴシック"/>
            <family val="3"/>
          </rPr>
          <t>データ入力後には記載者名を明記ください。</t>
        </r>
        <r>
          <rPr>
            <sz val="9"/>
            <rFont val="ＭＳ Ｐゴシック"/>
            <family val="3"/>
          </rPr>
          <t xml:space="preserve">
</t>
        </r>
      </text>
    </comment>
    <comment ref="BG10" authorId="2">
      <text>
        <r>
          <rPr>
            <sz val="12"/>
            <rFont val="ＭＳ Ｐゴシック"/>
            <family val="3"/>
          </rPr>
          <t xml:space="preserve">リストから選択して下さい。
</t>
        </r>
      </text>
    </comment>
    <comment ref="BG11" authorId="2">
      <text>
        <r>
          <rPr>
            <sz val="12"/>
            <rFont val="ＭＳ Ｐゴシック"/>
            <family val="3"/>
          </rPr>
          <t>リストから選択して下さい。</t>
        </r>
      </text>
    </comment>
    <comment ref="BG13" authorId="2">
      <text>
        <r>
          <rPr>
            <sz val="12"/>
            <rFont val="ＭＳ Ｐゴシック"/>
            <family val="3"/>
          </rPr>
          <t>リストから選択して下さい。</t>
        </r>
      </text>
    </comment>
    <comment ref="BG15" authorId="2">
      <text>
        <r>
          <rPr>
            <sz val="12"/>
            <rFont val="ＭＳ Ｐゴシック"/>
            <family val="3"/>
          </rPr>
          <t>リストから選択して下さい。</t>
        </r>
        <r>
          <rPr>
            <sz val="9"/>
            <rFont val="ＭＳ Ｐゴシック"/>
            <family val="3"/>
          </rPr>
          <t xml:space="preserve">
</t>
        </r>
      </text>
    </comment>
    <comment ref="BG19" authorId="2">
      <text>
        <r>
          <rPr>
            <sz val="12"/>
            <rFont val="ＭＳ Ｐゴシック"/>
            <family val="3"/>
          </rPr>
          <t xml:space="preserve">リストから選択して下さい。
</t>
        </r>
      </text>
    </comment>
    <comment ref="BG31" authorId="2">
      <text>
        <r>
          <rPr>
            <sz val="12"/>
            <rFont val="ＭＳ Ｐゴシック"/>
            <family val="3"/>
          </rPr>
          <t xml:space="preserve">リストから選択して下さい。
</t>
        </r>
      </text>
    </comment>
    <comment ref="BG32" authorId="2">
      <text>
        <r>
          <rPr>
            <sz val="12"/>
            <rFont val="ＭＳ Ｐゴシック"/>
            <family val="3"/>
          </rPr>
          <t xml:space="preserve">リストから選択して下さい。
</t>
        </r>
      </text>
    </comment>
    <comment ref="BG35" authorId="2">
      <text>
        <r>
          <rPr>
            <sz val="12"/>
            <rFont val="ＭＳ Ｐゴシック"/>
            <family val="3"/>
          </rPr>
          <t>リストから選択して下さい。</t>
        </r>
      </text>
    </comment>
  </commentList>
</comments>
</file>

<file path=xl/sharedStrings.xml><?xml version="1.0" encoding="utf-8"?>
<sst xmlns="http://schemas.openxmlformats.org/spreadsheetml/2006/main" count="2272" uniqueCount="1606">
  <si>
    <t>服薬その他内容</t>
  </si>
  <si>
    <t>Ⅵ</t>
  </si>
  <si>
    <t>服　薬　情　報</t>
  </si>
  <si>
    <t>しているADL</t>
  </si>
  <si>
    <t>ワルファリン</t>
  </si>
  <si>
    <t>ﾀﾞﾋﾞｶﾞﾄﾗﾝ</t>
  </si>
  <si>
    <t>経管栄養 + 経口摂取</t>
  </si>
  <si>
    <t>脳神経外科</t>
  </si>
  <si>
    <t>アテローム血栓性脳梗塞</t>
  </si>
  <si>
    <t>もやもや病</t>
  </si>
  <si>
    <t>意識清明</t>
  </si>
  <si>
    <t xml:space="preserve">I </t>
  </si>
  <si>
    <t>神経内科</t>
  </si>
  <si>
    <t>ラクナ梗塞</t>
  </si>
  <si>
    <t>脳動静脈奇形</t>
  </si>
  <si>
    <t xml:space="preserve">IIa </t>
  </si>
  <si>
    <t>内科</t>
  </si>
  <si>
    <t>ラクナ梗塞（ＢＡＤ）</t>
  </si>
  <si>
    <t>皮質下出血</t>
  </si>
  <si>
    <t>硬膜動静脈瘻</t>
  </si>
  <si>
    <t xml:space="preserve">IIb </t>
  </si>
  <si>
    <t>氏名：</t>
  </si>
  <si>
    <t>性別：</t>
  </si>
  <si>
    <t>年齢：</t>
  </si>
  <si>
    <t>心原性脳塞栓症</t>
  </si>
  <si>
    <t>小脳出血</t>
  </si>
  <si>
    <t>静脈洞血栓症</t>
  </si>
  <si>
    <t xml:space="preserve">IIIa </t>
  </si>
  <si>
    <t>その他（分類不能）の脳梗塞</t>
  </si>
  <si>
    <t>脳幹出血</t>
  </si>
  <si>
    <t>海綿状血管腫</t>
  </si>
  <si>
    <t xml:space="preserve">IIIb </t>
  </si>
  <si>
    <t>診　療　科：</t>
  </si>
  <si>
    <t>一過性脳虚血発作</t>
  </si>
  <si>
    <t>尾状核出血</t>
  </si>
  <si>
    <t>抗凝固剤内服（PTーINR延長、APTT延長）</t>
  </si>
  <si>
    <t xml:space="preserve">IVa </t>
  </si>
  <si>
    <t>主　治　医：</t>
  </si>
  <si>
    <t>高血圧性脳内出血</t>
  </si>
  <si>
    <t>血液疾患（血小板減少など）</t>
  </si>
  <si>
    <t xml:space="preserve">IVb </t>
  </si>
  <si>
    <t>発　症　日：</t>
  </si>
  <si>
    <t>Grade</t>
  </si>
  <si>
    <t>GCS</t>
  </si>
  <si>
    <t>その他の脳内出血</t>
  </si>
  <si>
    <t>血液透析関連</t>
  </si>
  <si>
    <t xml:space="preserve">Va </t>
  </si>
  <si>
    <t>I</t>
  </si>
  <si>
    <t>(－)</t>
  </si>
  <si>
    <t>くも膜下出血</t>
  </si>
  <si>
    <t>その他</t>
  </si>
  <si>
    <t xml:space="preserve">Vb </t>
  </si>
  <si>
    <t>II</t>
  </si>
  <si>
    <t>13-14</t>
  </si>
  <si>
    <t>主　病　名：</t>
  </si>
  <si>
    <t>III</t>
  </si>
  <si>
    <t>(＋)</t>
  </si>
  <si>
    <t>高血圧性脳内出血の詳細</t>
  </si>
  <si>
    <t>IV</t>
  </si>
  <si>
    <t>(±)</t>
  </si>
  <si>
    <t>その他の脳内出血の詳細</t>
  </si>
  <si>
    <t>V</t>
  </si>
  <si>
    <t>一般名</t>
  </si>
  <si>
    <t>商品名</t>
  </si>
  <si>
    <t>一般名・商品名対照表</t>
  </si>
  <si>
    <t>動脈瘤の部位</t>
  </si>
  <si>
    <t>脳　室　穿　破：</t>
  </si>
  <si>
    <t>CT分類（被殻出血）</t>
  </si>
  <si>
    <t>CT分類（視床出血）</t>
  </si>
  <si>
    <t>内包外に限局（死亡率 4%）</t>
  </si>
  <si>
    <t>内包前脚へ伸展（死亡率 7～16%)</t>
  </si>
  <si>
    <t>既　往　歴：</t>
  </si>
  <si>
    <t>Ib ：</t>
  </si>
  <si>
    <t>視床限局、脳室穿破あり</t>
  </si>
  <si>
    <t>内包後脚へ伸展、脳室穿破なし（死亡率 6%）</t>
  </si>
  <si>
    <t>IIa ：</t>
  </si>
  <si>
    <t>内包後脚へ伸展、脳室穿破あり（死亡率 21%）</t>
  </si>
  <si>
    <t>危険因子：</t>
  </si>
  <si>
    <t>内包後脚伸展に脳室穿破を伴う</t>
  </si>
  <si>
    <t>IIIa ：</t>
  </si>
  <si>
    <t>視床、視床下部伸展、脳室穿破なし</t>
  </si>
  <si>
    <t>内包前,後脚へ伸展、脳室穿破なし（死亡率 27%）</t>
  </si>
  <si>
    <t>IIIb ：</t>
  </si>
  <si>
    <t>視床、視床下部へ伸展（死亡率 54～92%）</t>
  </si>
  <si>
    <t>入院時評価</t>
  </si>
  <si>
    <t>被殻出血ＣＴ分類</t>
  </si>
  <si>
    <t>視床出血ＣＴ分類</t>
  </si>
  <si>
    <t>術式①：</t>
  </si>
  <si>
    <t>日付：</t>
  </si>
  <si>
    <t>術式②：</t>
  </si>
  <si>
    <t>※ 2012/7/1のように入力してください。</t>
  </si>
  <si>
    <t>術式③：</t>
  </si>
  <si>
    <t>手　術：</t>
  </si>
  <si>
    <t>点　滴：</t>
  </si>
  <si>
    <t>入院中合併症：</t>
  </si>
  <si>
    <t>退院時加療中疾患：</t>
  </si>
  <si>
    <t>退院時ｍＲＳ：</t>
  </si>
  <si>
    <t>Ⅴ：</t>
  </si>
  <si>
    <t>死亡</t>
  </si>
  <si>
    <t xml:space="preserve"> </t>
  </si>
  <si>
    <t>なし</t>
  </si>
  <si>
    <t>I</t>
  </si>
  <si>
    <r>
      <t>I</t>
    </r>
    <r>
      <rPr>
        <sz val="11"/>
        <color indexed="8"/>
        <rFont val="ＭＳ Ｐゴシック"/>
        <family val="3"/>
      </rPr>
      <t>a</t>
    </r>
  </si>
  <si>
    <t>あり</t>
  </si>
  <si>
    <t>II</t>
  </si>
  <si>
    <r>
      <t>I</t>
    </r>
    <r>
      <rPr>
        <sz val="11"/>
        <color indexed="8"/>
        <rFont val="ＭＳ Ｐゴシック"/>
        <family val="3"/>
      </rPr>
      <t>b</t>
    </r>
  </si>
  <si>
    <t>III</t>
  </si>
  <si>
    <t>Ⅱa</t>
  </si>
  <si>
    <t>IV</t>
  </si>
  <si>
    <t>Ⅱb</t>
  </si>
  <si>
    <t>V</t>
  </si>
  <si>
    <t>Ⅲa</t>
  </si>
  <si>
    <t>Ⅲb</t>
  </si>
  <si>
    <t>WFNS SAH grade</t>
  </si>
  <si>
    <t>7-12</t>
  </si>
  <si>
    <t>3-6</t>
  </si>
  <si>
    <t>CT分類（被殻出血）</t>
  </si>
  <si>
    <t>I ：</t>
  </si>
  <si>
    <t>I ：</t>
  </si>
  <si>
    <t>内包外側限局</t>
  </si>
  <si>
    <t>Ia ：</t>
  </si>
  <si>
    <t>視床限局、脳室穿破なし</t>
  </si>
  <si>
    <t>II ：</t>
  </si>
  <si>
    <t>内包前脚伸展</t>
  </si>
  <si>
    <t>IIb ：</t>
  </si>
  <si>
    <t>内包前脚伸展に脳室穿破を伴う</t>
  </si>
  <si>
    <t>IIa ：</t>
  </si>
  <si>
    <t>内包伸展、脳室穿破なし</t>
  </si>
  <si>
    <t>IIIb ：</t>
  </si>
  <si>
    <t>IIIa ：</t>
  </si>
  <si>
    <t>内包後脚伸展</t>
  </si>
  <si>
    <t>内包伸展、脳室穿破あり</t>
  </si>
  <si>
    <t>IVa ：</t>
  </si>
  <si>
    <t>内包前,後脚へ伸展、脳室穿破あり（死亡率 74%）</t>
  </si>
  <si>
    <t>IVb ：</t>
  </si>
  <si>
    <t>IVa ：</t>
  </si>
  <si>
    <t>内包前後脚伸展</t>
  </si>
  <si>
    <t>視床、視床下部伸展、脳室穿破あり</t>
  </si>
  <si>
    <t>ＪＣＳ：</t>
  </si>
  <si>
    <t>IVb ：</t>
  </si>
  <si>
    <t>内包前後脚伸展に脳室穿破を伴う</t>
  </si>
  <si>
    <t>ＮＩＨＳＳ：</t>
  </si>
  <si>
    <t>Va ：</t>
  </si>
  <si>
    <t>視床、視床下部伸展</t>
  </si>
  <si>
    <t>Vb ：</t>
  </si>
  <si>
    <t>視床、視床下部伸展に脳室穿破を伴う</t>
  </si>
  <si>
    <t>能登脳卒中地域連携パス ver.5.0</t>
  </si>
  <si>
    <t>特記すべき事なし</t>
  </si>
  <si>
    <t>該当なし</t>
  </si>
  <si>
    <t>脳動静脈奇形摘出術</t>
  </si>
  <si>
    <t>ダビガトラン</t>
  </si>
  <si>
    <t>入院中_腎機能障害</t>
  </si>
  <si>
    <t>入院中_深部静脈血栓症</t>
  </si>
  <si>
    <t>服薬虚血性心疾患</t>
  </si>
  <si>
    <t>服薬不整脈・弁膜症</t>
  </si>
  <si>
    <t>リバーロキサバン</t>
  </si>
  <si>
    <t>ﾘﾊﾞｰﾛｷｻﾊﾞﾝ</t>
  </si>
  <si>
    <t>入院中_胆嚢炎</t>
  </si>
  <si>
    <t>不整脈・弁膜症</t>
  </si>
  <si>
    <t>虚血性心疾患</t>
  </si>
  <si>
    <t>入院中：腎機能障害</t>
  </si>
  <si>
    <t>入院中：DVT</t>
  </si>
  <si>
    <t>服薬：不整脈･弁膜症</t>
  </si>
  <si>
    <t>服薬：虚血性心疾患</t>
  </si>
  <si>
    <t>病棟までの到着時間</t>
  </si>
  <si>
    <t>脳動静脈奇形摘出術</t>
  </si>
  <si>
    <t>感染症：該当なし</t>
  </si>
  <si>
    <t>能登脳卒中地域連携協議会　 Ver.5.0</t>
  </si>
  <si>
    <t>リハ開始時</t>
  </si>
  <si>
    <t>能登脳卒中地域連携協議会　 Ver.5.0  2012.07.01</t>
  </si>
  <si>
    <t>能登脳卒中地域連携協議会　 Ver.5.0  2012.07.01</t>
  </si>
  <si>
    <t>標準体重_１</t>
  </si>
  <si>
    <t>コード</t>
  </si>
  <si>
    <t>コード</t>
  </si>
  <si>
    <t>通所介護</t>
  </si>
  <si>
    <t>通所介護_W</t>
  </si>
  <si>
    <t>通所介護_M</t>
  </si>
  <si>
    <t>通所リハ</t>
  </si>
  <si>
    <t>通所リハ_W</t>
  </si>
  <si>
    <t>通所リハ_M</t>
  </si>
  <si>
    <t>コード</t>
  </si>
  <si>
    <t>高血圧症</t>
  </si>
  <si>
    <t>糖尿病</t>
  </si>
  <si>
    <t>脂質異常症</t>
  </si>
  <si>
    <t>不整脈・弁膜症</t>
  </si>
  <si>
    <t>心筋梗塞・狭心症</t>
  </si>
  <si>
    <t>喫煙</t>
  </si>
  <si>
    <t>飲酒（1日2合以上）</t>
  </si>
  <si>
    <t>肥満（BMI　25%以上）</t>
  </si>
  <si>
    <t>KPSS</t>
  </si>
  <si>
    <t>JCS</t>
  </si>
  <si>
    <t>NIHSS</t>
  </si>
  <si>
    <t>WFNS</t>
  </si>
  <si>
    <t>クリッピング術</t>
  </si>
  <si>
    <t>コイリング術</t>
  </si>
  <si>
    <t>EC-ICバイパス術</t>
  </si>
  <si>
    <t>CEA</t>
  </si>
  <si>
    <t>CAS</t>
  </si>
  <si>
    <t>脳内血腫除去術</t>
  </si>
  <si>
    <t>髄液シャント術</t>
  </si>
  <si>
    <t>アルガトロパン</t>
  </si>
  <si>
    <t>オグザレルNa</t>
  </si>
  <si>
    <t>エダラボン</t>
  </si>
  <si>
    <t>t-PA</t>
  </si>
  <si>
    <t>ヘパリン</t>
  </si>
  <si>
    <t>アスピリン</t>
  </si>
  <si>
    <t>シロスタゾール</t>
  </si>
  <si>
    <t>クロピドグレル</t>
  </si>
  <si>
    <t>チクロビジン</t>
  </si>
  <si>
    <t>入院中_肺炎</t>
  </si>
  <si>
    <t>入院中_尿路感染症</t>
  </si>
  <si>
    <t>入院中_不整脈</t>
  </si>
  <si>
    <t>入院中_心筋梗塞・狭心症</t>
  </si>
  <si>
    <t>入院中_胃十二指腸潰瘍</t>
  </si>
  <si>
    <t>入院中_肝機能障害</t>
  </si>
  <si>
    <t>入院中_褥創</t>
  </si>
  <si>
    <t>服薬高血圧</t>
  </si>
  <si>
    <t>服薬DM</t>
  </si>
  <si>
    <t>服薬脂質異常症</t>
  </si>
  <si>
    <t>服薬心疾患</t>
  </si>
  <si>
    <t>服薬褥創</t>
  </si>
  <si>
    <t>服薬肺炎</t>
  </si>
  <si>
    <t>服薬尿路感染</t>
  </si>
  <si>
    <t>コード</t>
  </si>
  <si>
    <t>PT</t>
  </si>
  <si>
    <t>OT</t>
  </si>
  <si>
    <t>ST</t>
  </si>
  <si>
    <t>発症前</t>
  </si>
  <si>
    <t>日常生活機能指標（看護必要度B項目）　　</t>
  </si>
  <si>
    <t>性別</t>
  </si>
  <si>
    <t>年齢</t>
  </si>
  <si>
    <t>発症日</t>
  </si>
  <si>
    <t>主病名</t>
  </si>
  <si>
    <t/>
  </si>
  <si>
    <t>ID</t>
  </si>
  <si>
    <t>Nyuday</t>
  </si>
  <si>
    <t>evday</t>
  </si>
  <si>
    <t>食事</t>
  </si>
  <si>
    <t>食事_1</t>
  </si>
  <si>
    <t>整容</t>
  </si>
  <si>
    <t>整容_1</t>
  </si>
  <si>
    <t>清拭</t>
  </si>
  <si>
    <t>清拭_1</t>
  </si>
  <si>
    <t>更衣（上）</t>
  </si>
  <si>
    <t>更衣（上）_1</t>
  </si>
  <si>
    <t>更衣（下）</t>
  </si>
  <si>
    <t>更衣（下）_1</t>
  </si>
  <si>
    <t>トイレ</t>
  </si>
  <si>
    <t>トイレ_1</t>
  </si>
  <si>
    <t>排尿</t>
  </si>
  <si>
    <t>排尿_1</t>
  </si>
  <si>
    <t>排便</t>
  </si>
  <si>
    <t>排便_1</t>
  </si>
  <si>
    <t>移乗（ﾍﾞｯﾄﾞ）</t>
  </si>
  <si>
    <t>移乗（ﾍﾞｯﾄﾞ）_1</t>
  </si>
  <si>
    <t>移乗（ﾄｲﾚ）</t>
  </si>
  <si>
    <t>移乗（ﾄｲﾚ）_1</t>
  </si>
  <si>
    <t>移乗（浴槽）</t>
  </si>
  <si>
    <t>移乗（浴槽）_1</t>
  </si>
  <si>
    <t>歩行</t>
  </si>
  <si>
    <t>歩行_1</t>
  </si>
  <si>
    <t>階段</t>
  </si>
  <si>
    <t>階段_1</t>
  </si>
  <si>
    <t>理解</t>
  </si>
  <si>
    <t>理解_1</t>
  </si>
  <si>
    <t>表出</t>
  </si>
  <si>
    <t>表出_1</t>
  </si>
  <si>
    <t>交流</t>
  </si>
  <si>
    <t>交流_1</t>
  </si>
  <si>
    <t>解決</t>
  </si>
  <si>
    <t>解決_1</t>
  </si>
  <si>
    <t>記憶</t>
  </si>
  <si>
    <t>記憶_1</t>
  </si>
  <si>
    <t>合計</t>
  </si>
  <si>
    <t>IDIN</t>
  </si>
  <si>
    <t>あ</t>
  </si>
  <si>
    <t>い</t>
  </si>
  <si>
    <t>う</t>
  </si>
  <si>
    <t>え</t>
  </si>
  <si>
    <t>お</t>
  </si>
  <si>
    <t>か</t>
  </si>
  <si>
    <t>き</t>
  </si>
  <si>
    <t>く</t>
  </si>
  <si>
    <t>け</t>
  </si>
  <si>
    <t>BRS：</t>
  </si>
  <si>
    <t>退院時</t>
  </si>
  <si>
    <t>入院時</t>
  </si>
  <si>
    <t>基本情報</t>
  </si>
  <si>
    <t>住所</t>
  </si>
  <si>
    <t>既往</t>
  </si>
  <si>
    <t>既往症</t>
  </si>
  <si>
    <t>補足</t>
  </si>
  <si>
    <t>介護者</t>
  </si>
  <si>
    <t>関係</t>
  </si>
  <si>
    <t>健康状態</t>
  </si>
  <si>
    <t>介護力</t>
  </si>
  <si>
    <t>条件</t>
  </si>
  <si>
    <t>キー関係</t>
  </si>
  <si>
    <t>登録情報</t>
  </si>
  <si>
    <t>基本</t>
  </si>
  <si>
    <t>入院開始_前</t>
  </si>
  <si>
    <t>入院終了_前</t>
  </si>
  <si>
    <t>施設名_前</t>
  </si>
  <si>
    <t>紹介医_前</t>
  </si>
  <si>
    <t>生活の場_前</t>
  </si>
  <si>
    <t>具体的施設名</t>
  </si>
  <si>
    <t>手すり_前</t>
  </si>
  <si>
    <t>寝具_前</t>
  </si>
  <si>
    <t>トイレ_前</t>
  </si>
  <si>
    <t>その他_前</t>
  </si>
  <si>
    <t>リハ_前</t>
  </si>
  <si>
    <t>リハ内容_前</t>
  </si>
  <si>
    <t>職業_前</t>
  </si>
  <si>
    <t>職業内容_前</t>
  </si>
  <si>
    <t>身障手帳_前</t>
  </si>
  <si>
    <t>身障級</t>
  </si>
  <si>
    <t>介護保険_前</t>
  </si>
  <si>
    <t>介護度_前</t>
  </si>
  <si>
    <t>食事_前</t>
  </si>
  <si>
    <t>障害老人_前</t>
  </si>
  <si>
    <t>認知症老人_前</t>
  </si>
  <si>
    <t>排泄_前</t>
  </si>
  <si>
    <t>移動_前</t>
  </si>
  <si>
    <t>理想体重/標準体重１</t>
  </si>
  <si>
    <t>HbA1c１</t>
  </si>
  <si>
    <t>BUN１</t>
  </si>
  <si>
    <t>Cr１</t>
  </si>
  <si>
    <t>T-CHO１</t>
  </si>
  <si>
    <t>LDL１</t>
  </si>
  <si>
    <t>HDL1</t>
  </si>
  <si>
    <t>TG１</t>
  </si>
  <si>
    <t>ムセ１</t>
  </si>
  <si>
    <t>アクセス１</t>
  </si>
  <si>
    <t>eGFR1</t>
  </si>
  <si>
    <t>eGFR2</t>
  </si>
  <si>
    <t>eGFR3</t>
  </si>
  <si>
    <t>利用サービス４</t>
  </si>
  <si>
    <t>利用サービス１</t>
  </si>
  <si>
    <t>利用サービス２</t>
  </si>
  <si>
    <t>利用サービス３</t>
  </si>
  <si>
    <t>eGFR4</t>
  </si>
  <si>
    <t>口腔乾燥１</t>
  </si>
  <si>
    <t>口腔乾燥２</t>
  </si>
  <si>
    <t>義歯使用１</t>
  </si>
  <si>
    <t>義歯使用２</t>
  </si>
  <si>
    <t>義歯使用３</t>
  </si>
  <si>
    <t>義歯使用４</t>
  </si>
  <si>
    <t>経管投与ｴﾈﾙｷﾞｰ１</t>
  </si>
  <si>
    <t>経管投与ｴﾈﾙｷﾞｰ２</t>
  </si>
  <si>
    <t>経管投与ｴﾈﾙｷﾞｰ３</t>
  </si>
  <si>
    <t>経管投与ｴﾈﾙｷﾞｰ４</t>
  </si>
  <si>
    <t>主食1</t>
  </si>
  <si>
    <t>副食1</t>
  </si>
  <si>
    <t>主食2</t>
  </si>
  <si>
    <t>副食2</t>
  </si>
  <si>
    <t>主食3</t>
  </si>
  <si>
    <t>副食3</t>
  </si>
  <si>
    <t>主食4</t>
  </si>
  <si>
    <t>副食4</t>
  </si>
  <si>
    <t>利き手</t>
  </si>
  <si>
    <t>特記事項_前</t>
  </si>
  <si>
    <t>記載日_前</t>
  </si>
  <si>
    <t>入院開始_急</t>
  </si>
  <si>
    <t>入院終了_急</t>
  </si>
  <si>
    <t>病院名_急</t>
  </si>
  <si>
    <t>診療科_急</t>
  </si>
  <si>
    <t>登録開始情報</t>
  </si>
  <si>
    <t>コード</t>
  </si>
  <si>
    <t>氏　名</t>
  </si>
  <si>
    <t>男性</t>
  </si>
  <si>
    <t>生年月日</t>
  </si>
  <si>
    <t>歳</t>
  </si>
  <si>
    <t>様</t>
  </si>
  <si>
    <t>女性</t>
  </si>
  <si>
    <t>住　所</t>
  </si>
  <si>
    <t>電　話</t>
  </si>
  <si>
    <t>年</t>
  </si>
  <si>
    <t>月</t>
  </si>
  <si>
    <t>日</t>
  </si>
  <si>
    <t>（</t>
  </si>
  <si>
    <t>）</t>
  </si>
  <si>
    <t>高血圧性脳内出血</t>
  </si>
  <si>
    <t>不変</t>
  </si>
  <si>
    <t>右</t>
  </si>
  <si>
    <t>自立</t>
  </si>
  <si>
    <t>済</t>
  </si>
  <si>
    <t>和式</t>
  </si>
  <si>
    <t>ベッド</t>
  </si>
  <si>
    <t>良</t>
  </si>
  <si>
    <t>あり</t>
  </si>
  <si>
    <t>アテローム血栓性脳梗塞</t>
  </si>
  <si>
    <t>常時可</t>
  </si>
  <si>
    <t>在宅</t>
  </si>
  <si>
    <t>診療所</t>
  </si>
  <si>
    <t>自宅</t>
  </si>
  <si>
    <t>終了可</t>
  </si>
  <si>
    <t>復職</t>
  </si>
  <si>
    <t>要支援１</t>
  </si>
  <si>
    <t>正常</t>
  </si>
  <si>
    <t>妻</t>
  </si>
  <si>
    <t>改善</t>
  </si>
  <si>
    <t>左</t>
  </si>
  <si>
    <t>介助</t>
  </si>
  <si>
    <t>未</t>
  </si>
  <si>
    <t>洋式</t>
  </si>
  <si>
    <t>布団</t>
  </si>
  <si>
    <t>不良</t>
  </si>
  <si>
    <t>なし</t>
  </si>
  <si>
    <t>ラクナ梗塞</t>
  </si>
  <si>
    <t>夜間のみ可</t>
  </si>
  <si>
    <t>介護老人保健施設</t>
  </si>
  <si>
    <t>病院外来</t>
  </si>
  <si>
    <t>継続（回復期へ）</t>
  </si>
  <si>
    <t>継続（維持期へ）</t>
  </si>
  <si>
    <t>転職</t>
  </si>
  <si>
    <t>要支援２</t>
  </si>
  <si>
    <t>J1</t>
  </si>
  <si>
    <t>Ⅰ</t>
  </si>
  <si>
    <t>夫</t>
  </si>
  <si>
    <t>悪化</t>
  </si>
  <si>
    <t>申請中</t>
  </si>
  <si>
    <t>心原性脳塞栓症</t>
  </si>
  <si>
    <t>条件付き可</t>
  </si>
  <si>
    <t>特別養護老人ホーム</t>
  </si>
  <si>
    <t>短期入所（生活・療養）</t>
  </si>
  <si>
    <t>無職</t>
  </si>
  <si>
    <t>要介護１</t>
  </si>
  <si>
    <t>J2</t>
  </si>
  <si>
    <t>Ⅱa</t>
  </si>
  <si>
    <t>母</t>
  </si>
  <si>
    <t>病型不明の脳梗塞</t>
  </si>
  <si>
    <t>不可</t>
  </si>
  <si>
    <t>医療機関</t>
  </si>
  <si>
    <t>小規模多機能</t>
  </si>
  <si>
    <t>要介護２</t>
  </si>
  <si>
    <t>A1</t>
  </si>
  <si>
    <t>Ⅱb</t>
  </si>
  <si>
    <t>父</t>
  </si>
  <si>
    <t>家族
状況</t>
  </si>
  <si>
    <t>介護者</t>
  </si>
  <si>
    <t>本人との関係</t>
  </si>
  <si>
    <t>健康状態</t>
  </si>
  <si>
    <t>その他</t>
  </si>
  <si>
    <t>通所・介護リハビリテーション</t>
  </si>
  <si>
    <t>要介護３</t>
  </si>
  <si>
    <t>A2</t>
  </si>
  <si>
    <t>Ⅲa</t>
  </si>
  <si>
    <t>娘</t>
  </si>
  <si>
    <t>高血圧</t>
  </si>
  <si>
    <t>クモ膜下出血</t>
  </si>
  <si>
    <t>訪問看護・介護</t>
  </si>
  <si>
    <t>転院（能登地域以外）</t>
  </si>
  <si>
    <t>要介護４</t>
  </si>
  <si>
    <t>B1</t>
  </si>
  <si>
    <t>Ⅲb</t>
  </si>
  <si>
    <t>息子</t>
  </si>
  <si>
    <t>介護力</t>
  </si>
  <si>
    <t>条件</t>
  </si>
  <si>
    <t>糖尿病</t>
  </si>
  <si>
    <t>訪問リハビリテーション</t>
  </si>
  <si>
    <t>死亡退院</t>
  </si>
  <si>
    <t>要介護５</t>
  </si>
  <si>
    <t>B2</t>
  </si>
  <si>
    <t>Ⅳ</t>
  </si>
  <si>
    <t>嫁</t>
  </si>
  <si>
    <t>高脂血症</t>
  </si>
  <si>
    <t>訪問入浴</t>
  </si>
  <si>
    <t>C1</t>
  </si>
  <si>
    <t>M</t>
  </si>
  <si>
    <t>婿</t>
  </si>
  <si>
    <t>キーパーソン（実名）</t>
  </si>
  <si>
    <t>本人との関係</t>
  </si>
  <si>
    <t>電話</t>
  </si>
  <si>
    <t>C2</t>
  </si>
  <si>
    <t>親戚</t>
  </si>
  <si>
    <t>辱創</t>
  </si>
  <si>
    <t>時期</t>
  </si>
  <si>
    <t>維持期</t>
  </si>
  <si>
    <t>肺炎</t>
  </si>
  <si>
    <t>尿路感染症</t>
  </si>
  <si>
    <t>入院期間</t>
  </si>
  <si>
    <t>～</t>
  </si>
  <si>
    <t>病院
施設名</t>
  </si>
  <si>
    <t>紹介医
主治医</t>
  </si>
  <si>
    <t>科</t>
  </si>
  <si>
    <t>主治医</t>
  </si>
  <si>
    <t xml:space="preserve"> 在宅サービス</t>
  </si>
  <si>
    <t>事業所</t>
  </si>
  <si>
    <t>日</t>
  </si>
  <si>
    <t>回</t>
  </si>
  <si>
    <t>週</t>
  </si>
  <si>
    <t>月</t>
  </si>
  <si>
    <t>具体的施設名：</t>
  </si>
  <si>
    <t>在宅
サービス</t>
  </si>
  <si>
    <t>住宅改修の必要性</t>
  </si>
  <si>
    <t>手すり</t>
  </si>
  <si>
    <t>）</t>
  </si>
  <si>
    <t>寝  具</t>
  </si>
  <si>
    <t xml:space="preserve">  住宅改修</t>
  </si>
  <si>
    <t>トイレ</t>
  </si>
  <si>
    <t>福祉用具の必要性</t>
  </si>
  <si>
    <t>リハビリ
テーション</t>
  </si>
  <si>
    <t>職　業</t>
  </si>
  <si>
    <t>復職見込み</t>
  </si>
  <si>
    <t>復職・転職・無職</t>
  </si>
  <si>
    <t>身体障害者
手帳</t>
  </si>
  <si>
    <t>(</t>
  </si>
  <si>
    <t>種</t>
  </si>
  <si>
    <t>級</t>
  </si>
  <si>
    <t>介護保険</t>
  </si>
  <si>
    <t>介護度</t>
  </si>
  <si>
    <t>居宅事業所</t>
  </si>
  <si>
    <t>ケアマネージャー</t>
  </si>
  <si>
    <t>日常生活
自立度</t>
  </si>
  <si>
    <t>障害老人</t>
  </si>
  <si>
    <t>認知症老人</t>
  </si>
  <si>
    <t>ADL</t>
  </si>
  <si>
    <t>食事</t>
  </si>
  <si>
    <t>排泄</t>
  </si>
  <si>
    <t>移動</t>
  </si>
  <si>
    <t>利き手</t>
  </si>
  <si>
    <t>変化</t>
  </si>
  <si>
    <t>内容（</t>
  </si>
  <si>
    <t>その他
特記事項</t>
  </si>
  <si>
    <t>記載日</t>
  </si>
  <si>
    <t>記載者</t>
  </si>
  <si>
    <t>主に主治医が記入</t>
  </si>
  <si>
    <t>氏名</t>
  </si>
  <si>
    <t>診療科</t>
  </si>
  <si>
    <t>既往歴</t>
  </si>
  <si>
    <t>感染症</t>
  </si>
  <si>
    <t>食物禁忌</t>
  </si>
  <si>
    <t>薬剤禁忌　アレルギー</t>
  </si>
  <si>
    <t>発症時間</t>
  </si>
  <si>
    <t>搬送</t>
  </si>
  <si>
    <t>明　瞭</t>
  </si>
  <si>
    <t>時</t>
  </si>
  <si>
    <t>分</t>
  </si>
  <si>
    <t>KPSS</t>
  </si>
  <si>
    <t>経過と問題点</t>
  </si>
  <si>
    <t>入院時
評価</t>
  </si>
  <si>
    <t>JCS</t>
  </si>
  <si>
    <t>NIHSS</t>
  </si>
  <si>
    <t>WFNS　SAH　grade</t>
  </si>
  <si>
    <t xml:space="preserve">  脳内出血　　CT分類</t>
  </si>
  <si>
    <t>不　詳</t>
  </si>
  <si>
    <t>ヘリコプター</t>
  </si>
  <si>
    <t>点</t>
  </si>
  <si>
    <t>被殻出血</t>
  </si>
  <si>
    <t>救急車</t>
  </si>
  <si>
    <t>視床出血</t>
  </si>
  <si>
    <t>術式</t>
  </si>
  <si>
    <t>①</t>
  </si>
  <si>
    <t>②</t>
  </si>
  <si>
    <t>③</t>
  </si>
  <si>
    <t>手術日</t>
  </si>
  <si>
    <t>H</t>
  </si>
  <si>
    <t>手術</t>
  </si>
  <si>
    <t>薬物療法</t>
  </si>
  <si>
    <t>点滴</t>
  </si>
  <si>
    <t>抗血小板剤
抗凝固剤</t>
  </si>
  <si>
    <t>I</t>
  </si>
  <si>
    <r>
      <t>I</t>
    </r>
    <r>
      <rPr>
        <sz val="11"/>
        <color indexed="8"/>
        <rFont val="ＭＳ Ｐゴシック"/>
        <family val="3"/>
      </rPr>
      <t>a</t>
    </r>
  </si>
  <si>
    <t>入院中
合併症</t>
  </si>
  <si>
    <t>II</t>
  </si>
  <si>
    <r>
      <t>I</t>
    </r>
    <r>
      <rPr>
        <sz val="11"/>
        <color indexed="8"/>
        <rFont val="ＭＳ Ｐゴシック"/>
        <family val="3"/>
      </rPr>
      <t>Ia</t>
    </r>
  </si>
  <si>
    <r>
      <t>I</t>
    </r>
    <r>
      <rPr>
        <sz val="11"/>
        <color indexed="8"/>
        <rFont val="ＭＳ Ｐゴシック"/>
        <family val="3"/>
      </rPr>
      <t>b</t>
    </r>
  </si>
  <si>
    <t>(</t>
  </si>
  <si>
    <t>)</t>
  </si>
  <si>
    <t>III</t>
  </si>
  <si>
    <t>IIb</t>
  </si>
  <si>
    <t>Iia</t>
  </si>
  <si>
    <t>IV</t>
  </si>
  <si>
    <r>
      <t>I</t>
    </r>
    <r>
      <rPr>
        <sz val="11"/>
        <color indexed="8"/>
        <rFont val="ＭＳ Ｐゴシック"/>
        <family val="3"/>
      </rPr>
      <t>IIa</t>
    </r>
  </si>
  <si>
    <r>
      <t>I</t>
    </r>
    <r>
      <rPr>
        <sz val="11"/>
        <color indexed="8"/>
        <rFont val="ＭＳ Ｐゴシック"/>
        <family val="3"/>
      </rPr>
      <t>Ib</t>
    </r>
  </si>
  <si>
    <t>V</t>
  </si>
  <si>
    <r>
      <t>I</t>
    </r>
    <r>
      <rPr>
        <sz val="11"/>
        <color indexed="8"/>
        <rFont val="ＭＳ Ｐゴシック"/>
        <family val="3"/>
      </rPr>
      <t>IIb</t>
    </r>
  </si>
  <si>
    <r>
      <t>I</t>
    </r>
    <r>
      <rPr>
        <sz val="11"/>
        <color indexed="8"/>
        <rFont val="ＭＳ Ｐゴシック"/>
        <family val="3"/>
      </rPr>
      <t>Va</t>
    </r>
  </si>
  <si>
    <r>
      <t>I</t>
    </r>
    <r>
      <rPr>
        <sz val="11"/>
        <color indexed="8"/>
        <rFont val="ＭＳ Ｐゴシック"/>
        <family val="3"/>
      </rPr>
      <t>Vb</t>
    </r>
  </si>
  <si>
    <r>
      <t>V</t>
    </r>
    <r>
      <rPr>
        <sz val="11"/>
        <color indexed="8"/>
        <rFont val="ＭＳ Ｐゴシック"/>
        <family val="3"/>
      </rPr>
      <t>a</t>
    </r>
  </si>
  <si>
    <r>
      <t>V</t>
    </r>
    <r>
      <rPr>
        <sz val="11"/>
        <color indexed="8"/>
        <rFont val="ＭＳ Ｐゴシック"/>
        <family val="3"/>
      </rPr>
      <t>b</t>
    </r>
  </si>
  <si>
    <t>医療処置と交換予定</t>
  </si>
  <si>
    <t>サイズ　／　備考</t>
  </si>
  <si>
    <t>患者の状況</t>
  </si>
  <si>
    <t>０点</t>
  </si>
  <si>
    <t>１点</t>
  </si>
  <si>
    <t>２点</t>
  </si>
  <si>
    <t>移動</t>
  </si>
  <si>
    <t>床上安静の指示</t>
  </si>
  <si>
    <t>どちらかの手を胸元まで
持ち上げられる</t>
  </si>
  <si>
    <t>移乗</t>
  </si>
  <si>
    <t>寝返り</t>
  </si>
  <si>
    <t>食事</t>
  </si>
  <si>
    <t>起き上がり</t>
  </si>
  <si>
    <t>坐位</t>
  </si>
  <si>
    <t>排尿</t>
  </si>
  <si>
    <t>移動方法（主要なもの１つ）</t>
  </si>
  <si>
    <t>排便</t>
  </si>
  <si>
    <t>口腔清潔</t>
  </si>
  <si>
    <t>入浴</t>
  </si>
  <si>
    <t>食事摂取</t>
  </si>
  <si>
    <t>衣服の着脱</t>
  </si>
  <si>
    <t>言語障害</t>
  </si>
  <si>
    <t>他者への意思伝達</t>
  </si>
  <si>
    <t>診療・療養上の指示が通じる</t>
  </si>
  <si>
    <t>行動障害</t>
  </si>
  <si>
    <t>危険行動への対応</t>
  </si>
  <si>
    <t>説明内容と受け入れ・特記事項</t>
  </si>
  <si>
    <t>記載者名</t>
  </si>
  <si>
    <t>医　師</t>
  </si>
  <si>
    <t>看護師</t>
  </si>
  <si>
    <t>施　設　名</t>
  </si>
  <si>
    <t>電　話</t>
  </si>
  <si>
    <t>記載日</t>
  </si>
  <si>
    <t xml:space="preserve"> 退院時</t>
  </si>
  <si>
    <t>開始時</t>
  </si>
  <si>
    <t>退院時</t>
  </si>
  <si>
    <t>退院時</t>
  </si>
  <si>
    <t>生活行動範囲</t>
  </si>
  <si>
    <t>居室・病室</t>
  </si>
  <si>
    <t>廊下</t>
  </si>
  <si>
    <t>失語症</t>
  </si>
  <si>
    <t>基本動作</t>
  </si>
  <si>
    <t>介助</t>
  </si>
  <si>
    <t>自立</t>
  </si>
  <si>
    <t>構音障害</t>
  </si>
  <si>
    <t>失行・失認</t>
  </si>
  <si>
    <t>座位保持</t>
  </si>
  <si>
    <t>注意・記憶障害</t>
  </si>
  <si>
    <t>整容</t>
  </si>
  <si>
    <t>立ち上がり</t>
  </si>
  <si>
    <t>嚥下障害</t>
  </si>
  <si>
    <t>清拭</t>
  </si>
  <si>
    <t>立位保持</t>
  </si>
  <si>
    <t>感覚障害</t>
  </si>
  <si>
    <t>更衣：上半身</t>
  </si>
  <si>
    <t>移動形態</t>
  </si>
  <si>
    <t>歩行</t>
  </si>
  <si>
    <t>自立度</t>
  </si>
  <si>
    <t>神経脱落症状</t>
  </si>
  <si>
    <t>脳梗塞</t>
  </si>
  <si>
    <t>脳内出血</t>
  </si>
  <si>
    <t>クモ膜下出血</t>
  </si>
  <si>
    <t>脳卒中の既往：</t>
  </si>
  <si>
    <t>脳卒中既往病名：</t>
  </si>
  <si>
    <t>救急外来到着時間</t>
  </si>
  <si>
    <t>経口ｴﾈﾙｷﾞｰ１</t>
  </si>
  <si>
    <t>経静脈ｴﾈﾙｷﾞｰ１</t>
  </si>
  <si>
    <t>経口ｴﾈﾙｷﾞｰ２</t>
  </si>
  <si>
    <t>経静脈ｴﾈﾙｷﾞｰ２</t>
  </si>
  <si>
    <t>口腔乾燥３</t>
  </si>
  <si>
    <t>経口ｴﾈﾙｷﾞｰ３</t>
  </si>
  <si>
    <t>経静脈ｴﾈﾙｷﾞｰ３</t>
  </si>
  <si>
    <t>口腔乾燥４</t>
  </si>
  <si>
    <t>経静脈ｴﾈﾙｷﾞｰ４</t>
  </si>
  <si>
    <t>主に看護師が記入し、主治医が確認する
服薬情報は主に薬剤師が記入する</t>
  </si>
  <si>
    <t>協調運動障害</t>
  </si>
  <si>
    <t>利用なし</t>
  </si>
  <si>
    <t>その他の施設</t>
  </si>
  <si>
    <t>転科にて終了</t>
  </si>
  <si>
    <t>発症１週以降の評価時</t>
  </si>
  <si>
    <t>１週以降の評価時</t>
  </si>
  <si>
    <t>主たる通院医療機関：</t>
  </si>
  <si>
    <t>かかりつけ医師名：</t>
  </si>
  <si>
    <t>再発にて終了</t>
  </si>
  <si>
    <t>資料２</t>
  </si>
  <si>
    <t>実施あり</t>
  </si>
  <si>
    <t>実施なし</t>
  </si>
  <si>
    <t>更衣：下半身</t>
  </si>
  <si>
    <t>補助具</t>
  </si>
  <si>
    <t>呼吸障害</t>
  </si>
  <si>
    <t>ﾄｲﾚ動作</t>
  </si>
  <si>
    <t>車椅子</t>
  </si>
  <si>
    <t>排泄障害</t>
  </si>
  <si>
    <t>駆動</t>
  </si>
  <si>
    <t>関節障害</t>
  </si>
  <si>
    <t>HDSーR</t>
  </si>
  <si>
    <t>ベッド，椅子，車椅子</t>
  </si>
  <si>
    <t>運動麻痺</t>
  </si>
  <si>
    <t>トイレ</t>
  </si>
  <si>
    <t>麻痺側</t>
  </si>
  <si>
    <t>右</t>
  </si>
  <si>
    <t>洋式浴槽，シャワー</t>
  </si>
  <si>
    <t>上肢</t>
  </si>
  <si>
    <t>手指</t>
  </si>
  <si>
    <t>下肢</t>
  </si>
  <si>
    <t>歩行・車椅子</t>
  </si>
  <si>
    <t>F I M</t>
  </si>
  <si>
    <t>コメント</t>
  </si>
  <si>
    <t>階段</t>
  </si>
  <si>
    <t>セルフケア</t>
  </si>
  <si>
    <t>理解</t>
  </si>
  <si>
    <t>表出</t>
  </si>
  <si>
    <t>社会的交流</t>
  </si>
  <si>
    <t>Ⅰ</t>
  </si>
  <si>
    <t>問題解決</t>
  </si>
  <si>
    <t>Ⅱ</t>
  </si>
  <si>
    <t>記憶</t>
  </si>
  <si>
    <t>Ⅲ</t>
  </si>
  <si>
    <t>排泄</t>
  </si>
  <si>
    <t>Ⅳ</t>
  </si>
  <si>
    <t>ベッド</t>
  </si>
  <si>
    <t>不要</t>
  </si>
  <si>
    <t>無</t>
  </si>
  <si>
    <t>つかまり</t>
  </si>
  <si>
    <t>Ⅴ</t>
  </si>
  <si>
    <t>ベッド周り</t>
  </si>
  <si>
    <t>要</t>
  </si>
  <si>
    <t>有</t>
  </si>
  <si>
    <t>左</t>
  </si>
  <si>
    <t>歩行器</t>
  </si>
  <si>
    <t>未実施</t>
  </si>
  <si>
    <t>両側</t>
  </si>
  <si>
    <t>杖等</t>
  </si>
  <si>
    <t>屋内・施設内</t>
  </si>
  <si>
    <t>屋外</t>
  </si>
  <si>
    <t>社会的認知</t>
  </si>
  <si>
    <t>合　　計</t>
  </si>
  <si>
    <t>　　　　　　点数区分：　７．完全自立　　６．修正自立　　５．要監視　　４．最小介助　　３．中等度介助　　２．最大介助　　１．全介助</t>
  </si>
  <si>
    <t>今後の
生活目標</t>
  </si>
  <si>
    <t>経過・要約・今後のリハ目的とプログラム</t>
  </si>
  <si>
    <t>施設名</t>
  </si>
  <si>
    <t>記入者名</t>
  </si>
  <si>
    <t>リハ医：</t>
  </si>
  <si>
    <t>ＰＴ：</t>
  </si>
  <si>
    <t>ＯＴ：</t>
  </si>
  <si>
    <t>ＳＴ：</t>
  </si>
  <si>
    <t>患者氏名</t>
  </si>
  <si>
    <t>栄養情報用紙</t>
  </si>
  <si>
    <t>急性期終了時</t>
  </si>
  <si>
    <t>月</t>
  </si>
  <si>
    <t>栄養評価</t>
  </si>
  <si>
    <t>看護師</t>
  </si>
  <si>
    <t>身長/体重</t>
  </si>
  <si>
    <t>cm</t>
  </si>
  <si>
    <t>kg</t>
  </si>
  <si>
    <t>BMI/標準体重</t>
  </si>
  <si>
    <t>BMI</t>
  </si>
  <si>
    <t>標準体重</t>
  </si>
  <si>
    <t>体格</t>
  </si>
  <si>
    <t>肥満</t>
  </si>
  <si>
    <t>高リスク</t>
  </si>
  <si>
    <t>無</t>
  </si>
  <si>
    <t>下痢</t>
  </si>
  <si>
    <t>良</t>
  </si>
  <si>
    <t>有</t>
  </si>
  <si>
    <t>経鼻</t>
  </si>
  <si>
    <t>低栄養状態　</t>
  </si>
  <si>
    <t>中リスク</t>
  </si>
  <si>
    <t>普通</t>
  </si>
  <si>
    <t>嘔吐</t>
  </si>
  <si>
    <t>不良</t>
  </si>
  <si>
    <t>楽しみ程度</t>
  </si>
  <si>
    <t>胃ろう</t>
  </si>
  <si>
    <t>褥瘡</t>
  </si>
  <si>
    <t>るい痩</t>
  </si>
  <si>
    <t>低リスク</t>
  </si>
  <si>
    <t>便秘</t>
  </si>
  <si>
    <t>不可</t>
  </si>
  <si>
    <t>腸ろう</t>
  </si>
  <si>
    <t>部位</t>
  </si>
  <si>
    <t>浮腫</t>
  </si>
  <si>
    <t>消化器症状　</t>
  </si>
  <si>
    <t>栄養士</t>
  </si>
  <si>
    <t>活動係数/理由</t>
  </si>
  <si>
    <t>障害係数/理由</t>
  </si>
  <si>
    <t>必要エネルギー量</t>
  </si>
  <si>
    <t>kcal</t>
  </si>
  <si>
    <t>必要水分量</t>
  </si>
  <si>
    <t>主　病　名　補　足：</t>
  </si>
  <si>
    <t>入　力　シ　ー　ト</t>
  </si>
  <si>
    <t>ml</t>
  </si>
  <si>
    <t>ml</t>
  </si>
  <si>
    <t>採血データ</t>
  </si>
  <si>
    <t>リハ開始日</t>
  </si>
  <si>
    <t>なし</t>
  </si>
  <si>
    <t>発症日：</t>
  </si>
  <si>
    <t>主病名：</t>
  </si>
  <si>
    <t>氏名：</t>
  </si>
  <si>
    <t>中性脂肪</t>
  </si>
  <si>
    <t>絶食中</t>
  </si>
  <si>
    <t>食物認知</t>
  </si>
  <si>
    <t>介護士</t>
  </si>
  <si>
    <t>1a</t>
  </si>
  <si>
    <t>1b</t>
  </si>
  <si>
    <t>1c</t>
  </si>
  <si>
    <t>計：</t>
  </si>
  <si>
    <t>検査技師</t>
  </si>
  <si>
    <t>採血日</t>
  </si>
  <si>
    <t>TP</t>
  </si>
  <si>
    <t>Alb</t>
  </si>
  <si>
    <t>Hb</t>
  </si>
  <si>
    <t>Hb</t>
  </si>
  <si>
    <t>BUN</t>
  </si>
  <si>
    <t>Cr</t>
  </si>
  <si>
    <t>T-CHO</t>
  </si>
  <si>
    <t>LDL</t>
  </si>
  <si>
    <t>HDL</t>
  </si>
  <si>
    <t>歯科医師</t>
  </si>
  <si>
    <t>歯科衛生士</t>
  </si>
  <si>
    <t>衛生状態</t>
  </si>
  <si>
    <t>言語聴覚士</t>
  </si>
  <si>
    <t>口腔乾燥</t>
  </si>
  <si>
    <t>義歯使用</t>
  </si>
  <si>
    <t>口腔内の溜め込み</t>
  </si>
  <si>
    <t>経口摂取の状態</t>
  </si>
  <si>
    <t>特記事項</t>
  </si>
  <si>
    <t>ｴﾈﾙｷﾞｰ</t>
  </si>
  <si>
    <t>kcal</t>
  </si>
  <si>
    <t>塩分</t>
  </si>
  <si>
    <t>ｇ</t>
  </si>
  <si>
    <t>蛋白</t>
  </si>
  <si>
    <t>水分</t>
  </si>
  <si>
    <t>ml</t>
  </si>
  <si>
    <t>摂取量</t>
  </si>
  <si>
    <t>主食</t>
  </si>
  <si>
    <t>割</t>
  </si>
  <si>
    <t>副食</t>
  </si>
  <si>
    <t>アクセス</t>
  </si>
  <si>
    <t>栄養剤</t>
  </si>
  <si>
    <t>半固形化の必要性　</t>
  </si>
  <si>
    <t>半固形化の選択理由</t>
  </si>
  <si>
    <t>投与量</t>
  </si>
  <si>
    <t>投与エネルギー</t>
  </si>
  <si>
    <t>追加水分量</t>
  </si>
  <si>
    <t>カテーテル</t>
  </si>
  <si>
    <t>種類</t>
  </si>
  <si>
    <t>バンパー</t>
  </si>
  <si>
    <t>バルン(固定水)</t>
  </si>
  <si>
    <t>ｼｬﾌﾄ長</t>
  </si>
  <si>
    <t>ボタン</t>
  </si>
  <si>
    <t>(</t>
  </si>
  <si>
    <t>ml)</t>
  </si>
  <si>
    <t>cm</t>
  </si>
  <si>
    <t>チューブ</t>
  </si>
  <si>
    <t>Fr</t>
  </si>
  <si>
    <t>薬剤師</t>
  </si>
  <si>
    <t>退院先_急</t>
  </si>
  <si>
    <t>具体的退院先_急</t>
  </si>
  <si>
    <t>改修_急</t>
  </si>
  <si>
    <t>改修内容_急</t>
  </si>
  <si>
    <t>不明</t>
  </si>
  <si>
    <t>能登脳卒中地域連携協議会　 Ver.5.0</t>
  </si>
  <si>
    <t>能登脳卒中地域連携協議会　 Ver.5.0  2012.07.01</t>
  </si>
  <si>
    <t>チェック欄</t>
  </si>
  <si>
    <t>福祉用具_急</t>
  </si>
  <si>
    <t>福祉用具内容_急</t>
  </si>
  <si>
    <t>リハ_急</t>
  </si>
  <si>
    <t>リハ継続_急</t>
  </si>
  <si>
    <t>復職_急</t>
  </si>
  <si>
    <t>身障_急</t>
  </si>
  <si>
    <t>身障級_急</t>
  </si>
  <si>
    <t>介護保険_急</t>
  </si>
  <si>
    <t>バイアスピリン、バファリン、アスピリン、アスファネート
ゼンアスピリン、ニチアスピリン、ニトギス、バッサミン
ファモター</t>
  </si>
  <si>
    <t>パナルジン、ジルベンダー、ソロゾリン、チクピロン
チクロピジン、ニチステート、パチュナ、パナピジン
パラクロジン、ビーチロン、ピエテネール、ヒシミドン
ファルロジン、マイトジン</t>
  </si>
  <si>
    <t>スロンノン、ノバスタン、アルガトロバン、アルガロン、ガルトバン</t>
  </si>
  <si>
    <t>ワーファリン、アレファリン、ワーリン、ワルファリンK
ワルファリンカリウム</t>
  </si>
  <si>
    <t>カタクロット、キサンボン、アトロンボン、オキリコン
オグザロット、オザグレルNa、オザグレルナトリウム
オサグレン、オザグロン、オザペン、オザマリン、カタクロン
キサクロット、デアセロン</t>
  </si>
  <si>
    <t>ラジカット、エダラボン、</t>
  </si>
  <si>
    <t>ノボ・ヘパリン、ヘパリンNa、ヘパリンナトリウム</t>
  </si>
  <si>
    <t>アクチバシン、グルトパ</t>
  </si>
  <si>
    <t>介護度_急</t>
  </si>
  <si>
    <t>障害老人_急</t>
  </si>
  <si>
    <t>認知症老人_急</t>
  </si>
  <si>
    <t>食事_急</t>
  </si>
  <si>
    <t>排泄_急</t>
  </si>
  <si>
    <t>移動_急</t>
  </si>
  <si>
    <t>特記事項_急</t>
  </si>
  <si>
    <t>記載日_急</t>
  </si>
  <si>
    <t>皮質下出血</t>
  </si>
  <si>
    <t>被殻出血</t>
  </si>
  <si>
    <t>視床出血</t>
  </si>
  <si>
    <t>小脳出血</t>
  </si>
  <si>
    <t>脳室穿破</t>
  </si>
  <si>
    <t>H</t>
  </si>
  <si>
    <t>H</t>
  </si>
  <si>
    <t>入院開始_回</t>
  </si>
  <si>
    <t>入院終了_回</t>
  </si>
  <si>
    <t>病院名_回</t>
  </si>
  <si>
    <t>診療科_回</t>
  </si>
  <si>
    <t>退院先_回</t>
  </si>
  <si>
    <t>具体的退院先_回</t>
  </si>
  <si>
    <t>改修_回</t>
  </si>
  <si>
    <t>住宅改修_回</t>
  </si>
  <si>
    <t>福祉用具_回</t>
  </si>
  <si>
    <t>福祉用具内容_回</t>
  </si>
  <si>
    <t>リハ_回</t>
  </si>
  <si>
    <t>リハ継続_回</t>
  </si>
  <si>
    <t>復職_回</t>
  </si>
  <si>
    <t>身障_回</t>
  </si>
  <si>
    <t>介護保険_回</t>
  </si>
  <si>
    <t>介護度_回</t>
  </si>
  <si>
    <t>障害老人_回</t>
  </si>
  <si>
    <t>認知症老人_回</t>
  </si>
  <si>
    <t>食事_回</t>
  </si>
  <si>
    <t>排泄_回</t>
  </si>
  <si>
    <t>移動_回</t>
  </si>
  <si>
    <t>特記事項_回</t>
  </si>
  <si>
    <t>記載日_回</t>
  </si>
  <si>
    <t>身障級_回</t>
  </si>
  <si>
    <t>入院開始_維</t>
  </si>
  <si>
    <t>入院終了_維</t>
  </si>
  <si>
    <t>施設名_維</t>
  </si>
  <si>
    <t>主治医_維</t>
  </si>
  <si>
    <t>生活の場_維</t>
  </si>
  <si>
    <t>予防</t>
  </si>
  <si>
    <t>介護</t>
  </si>
  <si>
    <t>訪問介護</t>
  </si>
  <si>
    <t>訪問看護</t>
  </si>
  <si>
    <t>訪問入浴</t>
  </si>
  <si>
    <t>通所介護</t>
  </si>
  <si>
    <t>通所リハ</t>
  </si>
  <si>
    <t>訪問リハ</t>
  </si>
  <si>
    <t>短期入所療養介護</t>
  </si>
  <si>
    <t>短期入所生活介護</t>
  </si>
  <si>
    <t>小規模多機能</t>
  </si>
  <si>
    <t>住宅改修</t>
  </si>
  <si>
    <t>福祉用具</t>
  </si>
  <si>
    <t>予防・介護</t>
  </si>
  <si>
    <t>食種</t>
  </si>
  <si>
    <t>主食</t>
  </si>
  <si>
    <t>副食の形態と内容</t>
  </si>
  <si>
    <t>栄養量</t>
  </si>
  <si>
    <t>回復期終了時からの変化</t>
  </si>
  <si>
    <t>副食</t>
  </si>
  <si>
    <t>その他の
申し送り事項</t>
  </si>
  <si>
    <t>(</t>
  </si>
  <si>
    <t>）</t>
  </si>
  <si>
    <t>血糖値</t>
  </si>
  <si>
    <t>HbA1c(NGSP)</t>
  </si>
  <si>
    <t>：維持期必須項目</t>
  </si>
  <si>
    <t>予防・介護</t>
  </si>
  <si>
    <t>HP</t>
  </si>
  <si>
    <t>訪問看護</t>
  </si>
  <si>
    <t>訪問看護_W</t>
  </si>
  <si>
    <t>訪問看護_M</t>
  </si>
  <si>
    <t>訪問看護_所</t>
  </si>
  <si>
    <t>HP_所</t>
  </si>
  <si>
    <t>HP_M</t>
  </si>
  <si>
    <t>HP_W</t>
  </si>
  <si>
    <t>HP_D</t>
  </si>
  <si>
    <t>訪問リハ</t>
  </si>
  <si>
    <t>訪問リハ_W</t>
  </si>
  <si>
    <t>訪問リハ_M</t>
  </si>
  <si>
    <t>訪問入浴</t>
  </si>
  <si>
    <t>訪問入浴_W</t>
  </si>
  <si>
    <t>訪問入浴_M</t>
  </si>
  <si>
    <t>Short_介護</t>
  </si>
  <si>
    <t>Short_介護_W</t>
  </si>
  <si>
    <t>Short_介護_M</t>
  </si>
  <si>
    <t>Short_生活</t>
  </si>
  <si>
    <t>Short_生活_W</t>
  </si>
  <si>
    <t>Short_生活_M</t>
  </si>
  <si>
    <t>小規模多機能</t>
  </si>
  <si>
    <t>住宅改修</t>
  </si>
  <si>
    <t>福祉用具</t>
  </si>
  <si>
    <t>訪問リハ_所</t>
  </si>
  <si>
    <t>訪問入浴_所</t>
  </si>
  <si>
    <t>能登脳卒中地域連携協議会　Ver.5.0 2012.07.01</t>
  </si>
  <si>
    <t>能登脳卒中地域連携協議会　 Ver.5.0  2012.07.01</t>
  </si>
  <si>
    <t>通所介護_所</t>
  </si>
  <si>
    <t>通所リハ_所</t>
  </si>
  <si>
    <t>Short_介護_所</t>
  </si>
  <si>
    <t>Short_生活_所</t>
  </si>
  <si>
    <t>小規模多機能_所</t>
  </si>
  <si>
    <t>福祉用具_所</t>
  </si>
  <si>
    <t>職業_維</t>
  </si>
  <si>
    <t>身障_維</t>
  </si>
  <si>
    <t>身障_級_維</t>
  </si>
  <si>
    <t>介護保険_維</t>
  </si>
  <si>
    <t>介護度_維</t>
  </si>
  <si>
    <t>障害老人_維</t>
  </si>
  <si>
    <t>認知症老人_維</t>
  </si>
  <si>
    <t>食事_維</t>
  </si>
  <si>
    <t>排泄_維</t>
  </si>
  <si>
    <t>移動_維</t>
  </si>
  <si>
    <t>ADL変化</t>
  </si>
  <si>
    <t>ADL変化内容</t>
  </si>
  <si>
    <t>特記事項_維</t>
  </si>
  <si>
    <t>記載日_維</t>
  </si>
  <si>
    <t>要約用紙</t>
  </si>
  <si>
    <t>基本情報用紙</t>
  </si>
  <si>
    <t>血液型</t>
  </si>
  <si>
    <t>MCV</t>
  </si>
  <si>
    <t>MRSA</t>
  </si>
  <si>
    <t>HBｃ</t>
  </si>
  <si>
    <t>薬剤禁忌</t>
  </si>
  <si>
    <t>感染症MCV</t>
  </si>
  <si>
    <t>感染症MRSA</t>
  </si>
  <si>
    <t>感染症HBｃ</t>
  </si>
  <si>
    <t>高血圧症</t>
  </si>
  <si>
    <t>糖尿病</t>
  </si>
  <si>
    <t>脂質異常症</t>
  </si>
  <si>
    <t>不整脈・弁膜症</t>
  </si>
  <si>
    <t>1a．意識水準</t>
  </si>
  <si>
    <t>□0：完全覚醒　　　　□1：簡単な刺激で覚醒</t>
  </si>
  <si>
    <t>□2：繰り返し刺激、強い刺激で覚醒 □3：完全に無反応</t>
  </si>
  <si>
    <t>1b．意識障害－質問</t>
  </si>
  <si>
    <t>（今月の月名及び年齢）</t>
  </si>
  <si>
    <t>□0：両方正解　　□1：片方正解　　 □2：両方不正解</t>
  </si>
  <si>
    <t>1c．意識障害－従命</t>
  </si>
  <si>
    <t>（開閉眼、「手を握る・開く」）</t>
  </si>
  <si>
    <t>□0：両方正解　　□1：片方正解　　 □2：両方不可能</t>
  </si>
  <si>
    <t>2．最良の注視</t>
  </si>
  <si>
    <t>□0：正常　　□1：部分的注視視野　 □2：完全注視麻痺</t>
  </si>
  <si>
    <t>3．視野</t>
  </si>
  <si>
    <t>□0：視野欠損なし □1：部分的半盲</t>
  </si>
  <si>
    <t>□2：完全半盲 □3：両側性半盲</t>
  </si>
  <si>
    <t>□2：部分的麻痺 □3：完全麻痺</t>
  </si>
  <si>
    <t>4．顔面麻痺</t>
  </si>
  <si>
    <t>□0：正常　　　　 □1：軽度の麻痺</t>
  </si>
  <si>
    <t>5. 上肢の運動（右）</t>
  </si>
  <si>
    <t>*仰臥位のときは４５度右上肢</t>
  </si>
  <si>
    <t>　□9：切断、関節癒合</t>
  </si>
  <si>
    <t>□0：９０度*を１０秒保持可能（下垂なし） 　</t>
  </si>
  <si>
    <t>□1：９０度*を保持できるが、１０秒以内に下垂</t>
  </si>
  <si>
    <t>□2：９０度*の挙上または保持ができない。</t>
  </si>
  <si>
    <t>□3：重力に抗して動かない</t>
  </si>
  <si>
    <t>□4：全く動きがみられない</t>
  </si>
  <si>
    <t>上肢の運動 （左）</t>
  </si>
  <si>
    <t>＊仰臥位のときは４５度左上肢</t>
  </si>
  <si>
    <t>□0：９０度*を１０秒間保持可能（下垂なし） 　</t>
  </si>
  <si>
    <t>6．下肢の運動（右）</t>
  </si>
  <si>
    <t>□0：３０度を５秒間保持できる（下垂なし） 　</t>
  </si>
  <si>
    <t>□1：３０度を保持できるが、５秒以内に下垂</t>
  </si>
  <si>
    <t>□2：重力に抗して動きがみられる</t>
  </si>
  <si>
    <t>下肢の運動（左）</t>
  </si>
  <si>
    <t>7． 運動失調</t>
  </si>
  <si>
    <t>□0：なし　□1：１肢 □2：2 肢</t>
  </si>
  <si>
    <t>8．感覚</t>
  </si>
  <si>
    <t>□0：障害なし　□1：軽度から中等度 □2：重度から完全</t>
  </si>
  <si>
    <t>9．最良の言語</t>
  </si>
  <si>
    <t>□0：失語なし　　　　 □1：軽度から中等度</t>
  </si>
  <si>
    <t>□2：重度の失語 □3：無言、全失語</t>
  </si>
  <si>
    <t>10． 構音障害</t>
  </si>
  <si>
    <t>　□9：挿管または身体的障壁</t>
  </si>
  <si>
    <t>□0：正常　　□1：軽度から中等度 　　 □2：重度</t>
  </si>
  <si>
    <t>11．消去現象と注意障害</t>
  </si>
  <si>
    <t>□0：異常なし　</t>
  </si>
  <si>
    <t>□1：視覚、触覚、聴覚、視空間、または自己身体に対する</t>
  </si>
  <si>
    <t>　　不注意、あるいは１つの感覚様式で２点同時刺激に対す</t>
  </si>
  <si>
    <t>　　る消去現象</t>
  </si>
  <si>
    <t>□2：重度の半側不注意あるいは２つ以上の感覚様式に対す</t>
  </si>
  <si>
    <t>　　る半側不注意</t>
  </si>
  <si>
    <t>NIHSS</t>
  </si>
  <si>
    <t>心筋梗塞・狭心症</t>
  </si>
  <si>
    <t>喫煙</t>
  </si>
  <si>
    <t>飲酒（1日2合以上）</t>
  </si>
  <si>
    <t>肥満（BMI　25%以上）</t>
  </si>
  <si>
    <t>搬送時間</t>
  </si>
  <si>
    <t>CT分類(被殻)</t>
  </si>
  <si>
    <t>CT分類(視床)</t>
  </si>
  <si>
    <t>術式１</t>
  </si>
  <si>
    <t>術式１日</t>
  </si>
  <si>
    <t>術式２</t>
  </si>
  <si>
    <t>術式２日</t>
  </si>
  <si>
    <t>術式３</t>
  </si>
  <si>
    <t>術式３日</t>
  </si>
  <si>
    <t>クリッピング術</t>
  </si>
  <si>
    <t>コイリング術</t>
  </si>
  <si>
    <t>EC-ICバイパス術</t>
  </si>
  <si>
    <t>CEA</t>
  </si>
  <si>
    <t>CAS</t>
  </si>
  <si>
    <t>脳内血腫除去術</t>
  </si>
  <si>
    <t>髄液シャント術</t>
  </si>
  <si>
    <t>アルガトロパン</t>
  </si>
  <si>
    <t>オグザレルNa</t>
  </si>
  <si>
    <t>エダラボン</t>
  </si>
  <si>
    <t>t-PA</t>
  </si>
  <si>
    <t>ヘパリン</t>
  </si>
  <si>
    <t>アスピリン</t>
  </si>
  <si>
    <t>シロスタゾール</t>
  </si>
  <si>
    <t>クロピドグレル</t>
  </si>
  <si>
    <t>チクロビジン</t>
  </si>
  <si>
    <t>ワーファリン</t>
  </si>
  <si>
    <t>その他</t>
  </si>
  <si>
    <t>入院中_肺炎</t>
  </si>
  <si>
    <t>入院中_尿路感染症</t>
  </si>
  <si>
    <t>入院中_胃十二指腸潰瘍</t>
  </si>
  <si>
    <t>入院中_肝機能障害</t>
  </si>
  <si>
    <t>入院中_褥創</t>
  </si>
  <si>
    <t>服薬高血圧</t>
  </si>
  <si>
    <t>服薬DM</t>
  </si>
  <si>
    <t>服薬脂質異常症</t>
  </si>
  <si>
    <t>服薬褥創</t>
  </si>
  <si>
    <t>服薬肺炎</t>
  </si>
  <si>
    <t>服薬尿路感染</t>
  </si>
  <si>
    <t>服薬情報</t>
  </si>
  <si>
    <t>生活機能合計</t>
  </si>
  <si>
    <t>移動_ADL</t>
  </si>
  <si>
    <t>移乗_ADL</t>
  </si>
  <si>
    <t>食事_ADL</t>
  </si>
  <si>
    <t>排尿_ADL</t>
  </si>
  <si>
    <t>排便_ADL</t>
  </si>
  <si>
    <t>入浴_ADL</t>
  </si>
  <si>
    <t>言語障害_ADL</t>
  </si>
  <si>
    <t>行動障害_ADL</t>
  </si>
  <si>
    <t>要約_施設名</t>
  </si>
  <si>
    <t>要約_記載日</t>
  </si>
  <si>
    <t>リハ経過</t>
  </si>
  <si>
    <t>リハビリ経過用紙</t>
  </si>
  <si>
    <t>退院時</t>
  </si>
  <si>
    <t>生活範囲_開始</t>
  </si>
  <si>
    <t>生活範囲_退院</t>
  </si>
  <si>
    <t>寝返り_開始</t>
  </si>
  <si>
    <t>寝返り_退院</t>
  </si>
  <si>
    <t>開始</t>
  </si>
  <si>
    <t>退院</t>
  </si>
  <si>
    <t>起き上がり_開始</t>
  </si>
  <si>
    <t>起き上がり_退院</t>
  </si>
  <si>
    <t>座位保持_開始</t>
  </si>
  <si>
    <t>座位保持_退院</t>
  </si>
  <si>
    <t>立ち上がり_開始</t>
  </si>
  <si>
    <t>立ち上がり_退院</t>
  </si>
  <si>
    <t>立位保持_開始</t>
  </si>
  <si>
    <t>立位保持_退院</t>
  </si>
  <si>
    <t>歩行自立度_開始</t>
  </si>
  <si>
    <t>歩行自立度_退院</t>
  </si>
  <si>
    <t>歩行補助具_開始</t>
  </si>
  <si>
    <t>歩行補助具_退院</t>
  </si>
  <si>
    <t>車椅子_開始</t>
  </si>
  <si>
    <t>車椅子_退院</t>
  </si>
  <si>
    <t>駆動_開始</t>
  </si>
  <si>
    <t>駆動_退院</t>
  </si>
  <si>
    <t>移乗_開始</t>
  </si>
  <si>
    <t>移乗_退院</t>
  </si>
  <si>
    <t>麻痺_開始</t>
  </si>
  <si>
    <t>麻痺_退院</t>
  </si>
  <si>
    <t>麻痺側</t>
  </si>
  <si>
    <t>BRS_開始_上肢</t>
  </si>
  <si>
    <t>BRS_開始_手指</t>
  </si>
  <si>
    <t>BRS_開始_下肢</t>
  </si>
  <si>
    <t>BRS_退院_上肢</t>
  </si>
  <si>
    <t>BRS_退院_手指</t>
  </si>
  <si>
    <t>BRS_退院_下肢</t>
  </si>
  <si>
    <t>失語症_開始</t>
  </si>
  <si>
    <t>失語症_退院</t>
  </si>
  <si>
    <t>構音障害_開始</t>
  </si>
  <si>
    <t>構音障害_退院</t>
  </si>
  <si>
    <t>失行・失認_開始</t>
  </si>
  <si>
    <t>失行・失認_退院</t>
  </si>
  <si>
    <t>注意・記憶障害_開始</t>
  </si>
  <si>
    <t>注意・記憶障害_退院</t>
  </si>
  <si>
    <t>嚥下障害_開始</t>
  </si>
  <si>
    <t>嚥下障害_退院</t>
  </si>
  <si>
    <t>感覚障害_開始</t>
  </si>
  <si>
    <t>感覚障害_退院</t>
  </si>
  <si>
    <t>プレタール、アイタント、エクバール、エジェンヌ、グロント
コートリズム、シロシナミン、シロスタゾール、シロステート
シロスレット、ファンテゾール、プラテミール、プレスタゾール
プレトモール、フレニード、プレラジン、ホルダゾール、ラノミン</t>
  </si>
  <si>
    <t>協調運動障害_開始</t>
  </si>
  <si>
    <t>協調運動障害_退院</t>
  </si>
  <si>
    <t>呼吸障害_開始</t>
  </si>
  <si>
    <t>呼吸障害_退院</t>
  </si>
  <si>
    <t>排泄障害_開始</t>
  </si>
  <si>
    <t>排泄障害_退院</t>
  </si>
  <si>
    <t>関節障害_開始</t>
  </si>
  <si>
    <t>関節障害_退院</t>
  </si>
  <si>
    <t>HDSーR_開始</t>
  </si>
  <si>
    <t>HDSーR_退院</t>
  </si>
  <si>
    <t>障害_その他</t>
  </si>
  <si>
    <t>その他_開始</t>
  </si>
  <si>
    <t>その他_退院</t>
  </si>
  <si>
    <t>食事_開始</t>
  </si>
  <si>
    <t>食事_退院</t>
  </si>
  <si>
    <t>整容_開始</t>
  </si>
  <si>
    <t>整容_退院</t>
  </si>
  <si>
    <t>清拭_開始</t>
  </si>
  <si>
    <t>清拭_退院</t>
  </si>
  <si>
    <t>更衣：上半身_開始</t>
  </si>
  <si>
    <t>更衣：上半身_退院</t>
  </si>
  <si>
    <t>更衣：下半身_開始</t>
  </si>
  <si>
    <t>更衣：下半身_退院</t>
  </si>
  <si>
    <t>ﾄｲﾚ動作_開始</t>
  </si>
  <si>
    <t>ﾄｲﾚ動作_退院</t>
  </si>
  <si>
    <t>排尿_開始</t>
  </si>
  <si>
    <t>排尿_退院</t>
  </si>
  <si>
    <t>排便_開始</t>
  </si>
  <si>
    <t>排便_退院</t>
  </si>
  <si>
    <t>ベッド，椅子，車椅子_開始</t>
  </si>
  <si>
    <t>ベッド，椅子，車椅子_退院</t>
  </si>
  <si>
    <t>トイレ_開始</t>
  </si>
  <si>
    <t>トイレ_退院</t>
  </si>
  <si>
    <t>洋式浴槽，シャワー_開始</t>
  </si>
  <si>
    <t>洋式浴槽，シャワー_退院</t>
  </si>
  <si>
    <t>歩行・車椅子_開始</t>
  </si>
  <si>
    <t>歩行・車椅子_退院</t>
  </si>
  <si>
    <t>階段_開始</t>
  </si>
  <si>
    <t>階段_退院</t>
  </si>
  <si>
    <t>理解_開始</t>
  </si>
  <si>
    <t>理解_退院</t>
  </si>
  <si>
    <t>表出_開始</t>
  </si>
  <si>
    <t>表出_退院</t>
  </si>
  <si>
    <t>社会的交流_開始</t>
  </si>
  <si>
    <t>社会的交流_退院</t>
  </si>
  <si>
    <t>問題解決_開始</t>
  </si>
  <si>
    <t>問題解決_退院</t>
  </si>
  <si>
    <t>記憶_開始</t>
  </si>
  <si>
    <t>記憶_退院</t>
  </si>
  <si>
    <t>FIM合計_開始</t>
  </si>
  <si>
    <t>FIM合計_退院</t>
  </si>
  <si>
    <t>栄養情報</t>
  </si>
  <si>
    <t>記載者</t>
  </si>
  <si>
    <t>検査データ</t>
  </si>
  <si>
    <t>H</t>
  </si>
  <si>
    <t>記載者</t>
  </si>
  <si>
    <t>回復期終了時</t>
  </si>
  <si>
    <t>入力確認</t>
  </si>
  <si>
    <t>看護師</t>
  </si>
  <si>
    <t>急_入院</t>
  </si>
  <si>
    <t>急_退院</t>
  </si>
  <si>
    <t>回_退院</t>
  </si>
  <si>
    <t>維持期</t>
  </si>
  <si>
    <t>栄養士</t>
  </si>
  <si>
    <t>検査技師</t>
  </si>
  <si>
    <t>ST</t>
  </si>
  <si>
    <t>薬剤師</t>
  </si>
  <si>
    <t>活動係数１</t>
  </si>
  <si>
    <t>活動係数理由１</t>
  </si>
  <si>
    <t>障害係数１</t>
  </si>
  <si>
    <t>障害係数理由１</t>
  </si>
  <si>
    <t>入院日</t>
  </si>
  <si>
    <t>ﾘﾝﾊﾟ球数１</t>
  </si>
  <si>
    <t>FBS１</t>
  </si>
  <si>
    <t>Hb１</t>
  </si>
  <si>
    <t>Alb１</t>
  </si>
  <si>
    <t>TP１</t>
  </si>
  <si>
    <t>回/日</t>
  </si>
  <si>
    <t>口腔ケア１</t>
  </si>
  <si>
    <t>ケア回数１</t>
  </si>
  <si>
    <t>mRS</t>
  </si>
  <si>
    <t>程度</t>
  </si>
  <si>
    <t>内容</t>
  </si>
  <si>
    <t>全く症候がない</t>
  </si>
  <si>
    <t>自覚、他覚所見なし</t>
  </si>
  <si>
    <t>症候はあっても明らかな障害はない</t>
  </si>
  <si>
    <t>自覚症状および他覚徴候はあるが、発症以前から行っていた仕事や活動に制限はない状態である</t>
  </si>
  <si>
    <t>軽度の障害</t>
  </si>
  <si>
    <t>発症以前から行っていた仕事や活動に制限はあるが、日常生活は自立している状態である</t>
  </si>
  <si>
    <t>中等度の障害</t>
  </si>
  <si>
    <t>買い物や公共交通機関を利用した外出などには介助＊を必要とするが、通常歩行、食事、身だしなみの維持、トイレなどには介助を必要としない状態である</t>
  </si>
  <si>
    <t>中等度から重度の障害</t>
  </si>
  <si>
    <t>歩行、着衣、食事に介助は必要であるが持続的な介助は必要ではない</t>
  </si>
  <si>
    <t>重度の障害</t>
  </si>
  <si>
    <t>常に誰かの介助が必要である</t>
  </si>
  <si>
    <t>意識レベル質問</t>
  </si>
  <si>
    <t>０=２問とも正答</t>
  </si>
  <si>
    <t>１=１問に正答</t>
  </si>
  <si>
    <t>２=２問とも誤答</t>
  </si>
  <si>
    <t>「今月の月名」および「年齢」を尋ねる。</t>
  </si>
  <si>
    <t>近似した答えは正答とみなさない。最初の答えのみを評価する。失語症例では、言語障害を十分加味して判断する必要がある。</t>
  </si>
  <si>
    <t>意識レベル従命</t>
  </si>
  <si>
    <t>０=両方の指示動作が正確に行える</t>
  </si>
  <si>
    <t>１=片方の指示動作のみ正確に行える</t>
  </si>
  <si>
    <t>２=いずれの指示動作も行えない</t>
  </si>
  <si>
    <t>「開眼と閉眼」および「離握手」を指示する。</t>
  </si>
  <si>
    <t>最初の反応のみを評価する。失語症例では、パントマイムによる反応を評価する。麻痺がある時は健側で評価する。</t>
  </si>
  <si>
    <t>注　視</t>
  </si>
  <si>
    <t>０=正常</t>
  </si>
  <si>
    <t>１=部分的注視麻痺</t>
  </si>
  <si>
    <t>２=完全注視麻痺</t>
  </si>
  <si>
    <t>左右への眼球運動（追視）を指示する。</t>
  </si>
  <si>
    <t>従命不能例では、頭位変換眼球反射（人形の目現象）または眼前庭反射により評価する。眼球運動神経の単独麻痺例はスコア１とする。共同偏視があり、人形の目現象または眼前庭反射によっても反応しない時はスコア２とする。</t>
  </si>
  <si>
    <t>視　野</t>
  </si>
  <si>
    <t>０=視野欠損なし</t>
  </si>
  <si>
    <t>１=部分的半盲（四分盲を含む）</t>
  </si>
  <si>
    <t>２=完全半盲（同名半盲を含む）</t>
  </si>
  <si>
    <t>３=両側性半盲（皮質盲を含む全盲）</t>
  </si>
  <si>
    <t>片眼ずつ対座法により、四分視野の指数を尋ねる。</t>
  </si>
  <si>
    <t>言語応答できない例では、視覚刺激に対する反応や指出しにより評価する。眼疾患により単眼の失明例では、他眼により評価する。</t>
  </si>
  <si>
    <t>左　腕</t>
  </si>
  <si>
    <t>０=下垂なし（10秒間保持可能）</t>
  </si>
  <si>
    <t>１=10秒以内に下垂</t>
  </si>
  <si>
    <t>２=重力に抗するが10秒以内に落下</t>
  </si>
  <si>
    <t>３=重力に抗する動きがみられない</t>
  </si>
  <si>
    <t>４=全く動きがみられない</t>
  </si>
  <si>
    <t>10秒数える間、腕を挙上させる（座位90°、臥位45°）。</t>
  </si>
  <si>
    <t>麻痺がある例では、健常肢から検査する。失語症例では、パントマイムなどにより指示する。意識障害例では、痛み刺激に対する反応から推定する。（除脳硬直などの）反射性の動きは、スコア４とする。</t>
  </si>
  <si>
    <t>右　腕</t>
  </si>
  <si>
    <t>同上。</t>
  </si>
  <si>
    <t>左　脚</t>
  </si>
  <si>
    <t>０=下垂なし（５秒間保持可能）</t>
  </si>
  <si>
    <t>１=５秒以内に下垂</t>
  </si>
  <si>
    <t>２=重力に抗するが５秒以内に落下</t>
  </si>
  <si>
    <t>５秒数える間、下肢を挙上させる（臥位30°）。</t>
  </si>
  <si>
    <t>麻痺がある例では、健常肢から検査する。言語による従命不能例では、非言語的に指示する。意識障害例では、痛み刺激に対する反応から推定する。（除脳硬直などの）反射性の動きは、スコア４とする。</t>
  </si>
  <si>
    <t>右　脚</t>
  </si>
  <si>
    <t>感　覚</t>
  </si>
  <si>
    <t>１=異常</t>
  </si>
  <si>
    <t>四肢近位部に痛覚（pin）刺激を加える。</t>
  </si>
  <si>
    <t>脳卒中による感覚異常のみを評価する。意識障害例などでは、しかめ面や逃避反応などにより評価する。</t>
  </si>
  <si>
    <t>言　語</t>
  </si>
  <si>
    <t>１=軽度の失語</t>
  </si>
  <si>
    <t>２=高度の失語</t>
  </si>
  <si>
    <t>３=無言または全失語</t>
  </si>
  <si>
    <t>（呼称カードにある）物の名前を尋ね、（文章カードから）少なくとも３つの文章を読ませる。</t>
  </si>
  <si>
    <t>神経学的診察中に言語理解も評価する。呼称の評価には十分な時間をとる。最初の答えのみを評価する。視覚障害例では、手の中に置かれた物の特定、自発言語、復唱により評価する。気管内挿管例や発語不能例では、書字により評価する。</t>
  </si>
  <si>
    <t>無　視</t>
  </si>
  <si>
    <t>１=軽度の無視</t>
  </si>
  <si>
    <t>２=高度の無視</t>
  </si>
  <si>
    <t>両側の２点同時の（皮膚）刺激、および視覚刺激（絵カード）を与える。</t>
  </si>
  <si>
    <t>両側の２点同時の（皮膚）刺激は閉眼して行う。高度の視覚障害があっても（皮膚）刺激に対する反応が正常であれば、スコア０とする。失語があっても、両側に注意が向いていればスコア０とする。</t>
  </si>
  <si>
    <t>項目</t>
  </si>
  <si>
    <t>スコア</t>
  </si>
  <si>
    <t>検査</t>
  </si>
  <si>
    <t>解説</t>
  </si>
  <si>
    <t>所要時間</t>
  </si>
  <si>
    <t>NIHSS（National Institutes of Health Stroke Scale）</t>
  </si>
  <si>
    <t>衛生状態１</t>
  </si>
  <si>
    <t>食物認知１</t>
  </si>
  <si>
    <t>咀嚼状態１</t>
  </si>
  <si>
    <t>溜め込み１</t>
  </si>
  <si>
    <t>湿性嗄声１</t>
  </si>
  <si>
    <t>経口摂取状態１</t>
  </si>
  <si>
    <t>治療食１</t>
  </si>
  <si>
    <t>栄養剤１</t>
  </si>
  <si>
    <t>半固形化１</t>
  </si>
  <si>
    <t>半固形化理由１</t>
  </si>
  <si>
    <t>活動係数２</t>
  </si>
  <si>
    <t>活動係数理由２</t>
  </si>
  <si>
    <t>障害係数２</t>
  </si>
  <si>
    <t>障害係数理由２</t>
  </si>
  <si>
    <t>TP２</t>
  </si>
  <si>
    <t>Alb２</t>
  </si>
  <si>
    <t>Hb２</t>
  </si>
  <si>
    <t>FBS２</t>
  </si>
  <si>
    <t>ﾘﾝﾊﾟ球数２</t>
  </si>
  <si>
    <t>HbA1c２</t>
  </si>
  <si>
    <t>BUN２</t>
  </si>
  <si>
    <t>Cr２</t>
  </si>
  <si>
    <t>T-CHO２</t>
  </si>
  <si>
    <t>LDL２</t>
  </si>
  <si>
    <t>HDL2</t>
  </si>
  <si>
    <t>TG２</t>
  </si>
  <si>
    <t>口腔ケア２</t>
  </si>
  <si>
    <t>ケア回数２</t>
  </si>
  <si>
    <t>衛生状態２</t>
  </si>
  <si>
    <t>食物認知２</t>
  </si>
  <si>
    <t>咀嚼状態２</t>
  </si>
  <si>
    <t>溜め込み２</t>
  </si>
  <si>
    <t>ムセ２</t>
  </si>
  <si>
    <t>湿性嗄声２</t>
  </si>
  <si>
    <t>経口摂取状態２</t>
  </si>
  <si>
    <t>治療食２</t>
  </si>
  <si>
    <t>アクセス２</t>
  </si>
  <si>
    <t>栄養剤２</t>
  </si>
  <si>
    <t>半固形化２</t>
  </si>
  <si>
    <t>半固形化理由２</t>
  </si>
  <si>
    <t>活動係数３</t>
  </si>
  <si>
    <t>活動係数理由３</t>
  </si>
  <si>
    <t>障害係数３</t>
  </si>
  <si>
    <t>障害係数理由３</t>
  </si>
  <si>
    <t>TP３</t>
  </si>
  <si>
    <t>Alb３</t>
  </si>
  <si>
    <t>Hb３</t>
  </si>
  <si>
    <t>FBS３</t>
  </si>
  <si>
    <t>ﾘﾝﾊﾟ球数３</t>
  </si>
  <si>
    <t>HbA1c３</t>
  </si>
  <si>
    <t>BUN３</t>
  </si>
  <si>
    <t>Cr３</t>
  </si>
  <si>
    <t>T-CHO３</t>
  </si>
  <si>
    <t>LDL３</t>
  </si>
  <si>
    <t>HDL3</t>
  </si>
  <si>
    <t>TG３</t>
  </si>
  <si>
    <t>口腔ケア３</t>
  </si>
  <si>
    <t>ケア回数３</t>
  </si>
  <si>
    <t>衛生状態３</t>
  </si>
  <si>
    <t>食物認知３</t>
  </si>
  <si>
    <t>咀嚼状態３</t>
  </si>
  <si>
    <t>溜め込み３</t>
  </si>
  <si>
    <t>ムセ３</t>
  </si>
  <si>
    <t>湿性嗄声３</t>
  </si>
  <si>
    <t>経口摂取状態３</t>
  </si>
  <si>
    <t>治療食３</t>
  </si>
  <si>
    <t>アクセス３</t>
  </si>
  <si>
    <t>栄養剤３</t>
  </si>
  <si>
    <t>半固形化３</t>
  </si>
  <si>
    <t>半固形化理由３</t>
  </si>
  <si>
    <t>活動係数４</t>
  </si>
  <si>
    <t>活動係数理由４</t>
  </si>
  <si>
    <t>障害係数４</t>
  </si>
  <si>
    <t>障害係数理由４</t>
  </si>
  <si>
    <t>TP４</t>
  </si>
  <si>
    <t>Alb４</t>
  </si>
  <si>
    <t>Hb４</t>
  </si>
  <si>
    <t>FBS４</t>
  </si>
  <si>
    <t>ﾘﾝﾊﾟ球数４</t>
  </si>
  <si>
    <t>HbA1c４</t>
  </si>
  <si>
    <t>BUN４</t>
  </si>
  <si>
    <t>Cr４</t>
  </si>
  <si>
    <t>T-CHO４</t>
  </si>
  <si>
    <t>LDL４</t>
  </si>
  <si>
    <t>HDL4</t>
  </si>
  <si>
    <t>TG４</t>
  </si>
  <si>
    <t>口腔ケア４</t>
  </si>
  <si>
    <t>ケア回数４</t>
  </si>
  <si>
    <t>衛生状態４</t>
  </si>
  <si>
    <t>食物認知４</t>
  </si>
  <si>
    <t>咀嚼状態４</t>
  </si>
  <si>
    <t>溜め込み４</t>
  </si>
  <si>
    <t>ムセ４</t>
  </si>
  <si>
    <t>湿性嗄声４</t>
  </si>
  <si>
    <t>経口摂取状態４</t>
  </si>
  <si>
    <t>治療食４</t>
  </si>
  <si>
    <t>アクセス４</t>
  </si>
  <si>
    <t>栄養剤４</t>
  </si>
  <si>
    <t>半固形化４</t>
  </si>
  <si>
    <t>半固形化理由４</t>
  </si>
  <si>
    <t>身長_１</t>
  </si>
  <si>
    <t>体重_１</t>
  </si>
  <si>
    <t>BMI_１</t>
  </si>
  <si>
    <t>体格_１</t>
  </si>
  <si>
    <t>低栄養_１</t>
  </si>
  <si>
    <t>身長_２</t>
  </si>
  <si>
    <t>体重_２</t>
  </si>
  <si>
    <t>BMI_２</t>
  </si>
  <si>
    <t>標準体重_２</t>
  </si>
  <si>
    <t>体格_２</t>
  </si>
  <si>
    <t>低栄養_２</t>
  </si>
  <si>
    <t>身長_３</t>
  </si>
  <si>
    <t>体重_３</t>
  </si>
  <si>
    <t>BMI_３</t>
  </si>
  <si>
    <t>標準体重_３</t>
  </si>
  <si>
    <t>体格_３</t>
  </si>
  <si>
    <t>低栄養_３</t>
  </si>
  <si>
    <t>身長_４</t>
  </si>
  <si>
    <t>体重_４</t>
  </si>
  <si>
    <t>BMI_４</t>
  </si>
  <si>
    <t>標準体重_４</t>
  </si>
  <si>
    <t>体格_４</t>
  </si>
  <si>
    <t>低栄養_４</t>
  </si>
  <si>
    <t>急性期退院日</t>
  </si>
  <si>
    <t>回復期退院日</t>
  </si>
  <si>
    <t>現体重</t>
  </si>
  <si>
    <t>理想体重</t>
  </si>
  <si>
    <t>経口</t>
  </si>
  <si>
    <t>経管</t>
  </si>
  <si>
    <t>経静脈</t>
  </si>
  <si>
    <t>採血日２</t>
  </si>
  <si>
    <t>採血日１</t>
  </si>
  <si>
    <t>採血日３</t>
  </si>
  <si>
    <t>採血日４</t>
  </si>
  <si>
    <t>病院リハ</t>
  </si>
  <si>
    <t>七尾市</t>
  </si>
  <si>
    <t>七尾市田鶴浜町</t>
  </si>
  <si>
    <t>七尾市中島町</t>
  </si>
  <si>
    <t>七尾市能登島町</t>
  </si>
  <si>
    <t>羽咋市</t>
  </si>
  <si>
    <t>羽咋郡志賀町</t>
  </si>
  <si>
    <t>羽咋郡宝達志水町</t>
  </si>
  <si>
    <t>鹿島郡中能登町</t>
  </si>
  <si>
    <t>輪島市</t>
  </si>
  <si>
    <t>珠洲市</t>
  </si>
  <si>
    <t>鳳珠郡穴水町</t>
  </si>
  <si>
    <t>鳳珠郡能登町</t>
  </si>
  <si>
    <t>恵寿総合病院</t>
  </si>
  <si>
    <t>公立能登総合病院</t>
  </si>
  <si>
    <t>公立穴水総合病院</t>
  </si>
  <si>
    <t>公立宇出津総合病院</t>
  </si>
  <si>
    <t>公立羽咋病院</t>
  </si>
  <si>
    <t>国民健康保険氏p病院</t>
  </si>
  <si>
    <t>市立輪島病院</t>
  </si>
  <si>
    <t>珠洲市総合病院</t>
  </si>
  <si>
    <t>町立富来病院</t>
  </si>
  <si>
    <t>国立病院機構七尾病院</t>
  </si>
  <si>
    <t>脳神経外科</t>
  </si>
  <si>
    <t>神経内科</t>
  </si>
  <si>
    <t>内科</t>
  </si>
  <si>
    <t>転院（回復期病院）</t>
  </si>
  <si>
    <t>転院（維持期病院）</t>
  </si>
  <si>
    <t>退院先：</t>
  </si>
  <si>
    <t>リハビリ科</t>
  </si>
  <si>
    <t>年齢</t>
  </si>
  <si>
    <t>危険
因子</t>
  </si>
  <si>
    <t>kcal</t>
  </si>
  <si>
    <t>ｴﾈﾙｷﾞｰ</t>
  </si>
  <si>
    <t>コミュニケーション</t>
  </si>
  <si>
    <t>急性期（終了時）</t>
  </si>
  <si>
    <t>回復期（終了時）</t>
  </si>
  <si>
    <t>維持期（１～3ヶ月）</t>
  </si>
  <si>
    <t>Data Copy Menu</t>
  </si>
  <si>
    <t>（経口）</t>
  </si>
  <si>
    <t>（経管）</t>
  </si>
  <si>
    <t>（経静脈）</t>
  </si>
  <si>
    <t>理想体重/標準体重２</t>
  </si>
  <si>
    <t>理想体重/標準体重３</t>
  </si>
  <si>
    <t>理想体重/標準体重４</t>
  </si>
  <si>
    <t>シロスタゾール</t>
  </si>
  <si>
    <t>アスピリン</t>
  </si>
  <si>
    <t>チクロピジン</t>
  </si>
  <si>
    <t>クロピドグレル</t>
  </si>
  <si>
    <t>ワルファリン</t>
  </si>
  <si>
    <t>ダビガトラン</t>
  </si>
  <si>
    <t>リバーロキサバン</t>
  </si>
  <si>
    <t>アルガトロバン</t>
  </si>
  <si>
    <t>エダラボン</t>
  </si>
  <si>
    <t>アルテプラーゼ</t>
  </si>
  <si>
    <t>プラビックス</t>
  </si>
  <si>
    <t>プラザキサ</t>
  </si>
  <si>
    <t>イグザレルト</t>
  </si>
  <si>
    <t>オザグレルNa</t>
  </si>
  <si>
    <t>ヘパリンNa</t>
  </si>
  <si>
    <t>住宅改修内容</t>
  </si>
  <si>
    <t>現体重/理想体重</t>
  </si>
  <si>
    <t>七尾市中島町</t>
  </si>
  <si>
    <t>七尾市能登島町</t>
  </si>
  <si>
    <t>輸液内容</t>
  </si>
  <si>
    <t>登録日</t>
  </si>
  <si>
    <t>兄</t>
  </si>
  <si>
    <t>弟</t>
  </si>
  <si>
    <t>姉</t>
  </si>
  <si>
    <t>妹</t>
  </si>
  <si>
    <t>（高リスク、中リスク、低リスク）</t>
  </si>
  <si>
    <t>（無、有）</t>
  </si>
  <si>
    <t>（下痢、嘔吐、便秘、無）</t>
  </si>
  <si>
    <t>（理想体重、標準体重）</t>
  </si>
  <si>
    <t>口腔ケア</t>
  </si>
  <si>
    <t>食事中のムセ</t>
  </si>
  <si>
    <t>痰のゴロツキ</t>
  </si>
  <si>
    <t>可</t>
  </si>
  <si>
    <t>（自立、介助）</t>
  </si>
  <si>
    <t>（良、不良）</t>
  </si>
  <si>
    <t>（無、有）</t>
  </si>
  <si>
    <t>（可、楽しみ程度、不可）</t>
  </si>
  <si>
    <t>有</t>
  </si>
  <si>
    <t>無</t>
  </si>
  <si>
    <t>出血部位</t>
  </si>
  <si>
    <t>脳室穿破</t>
  </si>
  <si>
    <t>発症時間の認知</t>
  </si>
  <si>
    <t>ウォークイン</t>
  </si>
  <si>
    <t>発症から病院到着までの時間</t>
  </si>
  <si>
    <t>意識清明</t>
  </si>
  <si>
    <t>手を胸元まで挙上</t>
  </si>
  <si>
    <t>計</t>
  </si>
  <si>
    <t>急性期・回復期退院時</t>
  </si>
  <si>
    <t>家族状況と問題点</t>
  </si>
  <si>
    <t>床上安静の指示2</t>
  </si>
  <si>
    <t>どちらかの手を胸元まで
持ち上げられる2</t>
  </si>
  <si>
    <t>寝返り2</t>
  </si>
  <si>
    <t>起き上がり2</t>
  </si>
  <si>
    <t>坐位2</t>
  </si>
  <si>
    <t>移乗2</t>
  </si>
  <si>
    <t>左右：</t>
  </si>
  <si>
    <t>右</t>
  </si>
  <si>
    <t>左</t>
  </si>
  <si>
    <t>両側</t>
  </si>
  <si>
    <t>脳室内出血</t>
  </si>
  <si>
    <t>その他（混合型など）</t>
  </si>
  <si>
    <t>主病名補足</t>
  </si>
  <si>
    <t>脳卒中の既往</t>
  </si>
  <si>
    <t>あり</t>
  </si>
  <si>
    <t>病棟入室時間</t>
  </si>
  <si>
    <t xml:space="preserve">特記すべき事なし
</t>
  </si>
  <si>
    <t>入院中_その他</t>
  </si>
  <si>
    <t>移動方法（主要なもの１つ）2</t>
  </si>
  <si>
    <t>口腔清潔2</t>
  </si>
  <si>
    <t>食事摂取2</t>
  </si>
  <si>
    <t>衣服の着脱2</t>
  </si>
  <si>
    <t>他者への意思伝達2</t>
  </si>
  <si>
    <t>診療・療養上の指示が通じる2</t>
  </si>
  <si>
    <t>危険行動への対応2</t>
  </si>
  <si>
    <t>生活機能合計2</t>
  </si>
  <si>
    <t>口腔ケア・摂食嚥下評価</t>
  </si>
  <si>
    <t>脳幹出血</t>
  </si>
  <si>
    <t>脳室内出血</t>
  </si>
  <si>
    <t>その他の詳細</t>
  </si>
  <si>
    <t>一過性脳虚血発作</t>
  </si>
  <si>
    <t>搬送手段</t>
  </si>
  <si>
    <t>病院前
情報</t>
  </si>
  <si>
    <t>救急隊からの病院前情報のうち該当項目を傷病者搬送連絡表から転記する。 ウォークインの場合はKPSS以外を聴取して記載する。</t>
  </si>
  <si>
    <t>　</t>
  </si>
  <si>
    <t>栄養摂取</t>
  </si>
  <si>
    <t>該当なし</t>
  </si>
  <si>
    <t>退院時
加療中
疾患</t>
  </si>
  <si>
    <t>入院中_該当なし</t>
  </si>
  <si>
    <t>ｍRS</t>
  </si>
  <si>
    <t>ｍRS</t>
  </si>
  <si>
    <t>Ⅰ</t>
  </si>
  <si>
    <t>Ⅱ</t>
  </si>
  <si>
    <t>Ⅲ</t>
  </si>
  <si>
    <t>Ⅳ</t>
  </si>
  <si>
    <t>Ⅴ</t>
  </si>
  <si>
    <t>入院中_該当なし</t>
  </si>
  <si>
    <t>服薬該当なし</t>
  </si>
  <si>
    <t>危険：該当なし</t>
  </si>
  <si>
    <t>点滴：該当なし</t>
  </si>
  <si>
    <t>手術:該当なし</t>
  </si>
  <si>
    <t>服薬:該当なし</t>
  </si>
  <si>
    <t>退院時
加療中
疾患</t>
  </si>
  <si>
    <t>一般食</t>
  </si>
  <si>
    <t>特別治療食</t>
  </si>
  <si>
    <t>嚥下食</t>
  </si>
  <si>
    <t>経管栄養</t>
  </si>
  <si>
    <t>絶食</t>
  </si>
  <si>
    <t>eGFR</t>
  </si>
  <si>
    <t>生活の場：</t>
  </si>
  <si>
    <t>生活の場の詳細（具体的施設名）：</t>
  </si>
  <si>
    <t>（1）</t>
  </si>
  <si>
    <t>※基本情報用紙入力分が反映されます。</t>
  </si>
  <si>
    <t>（無、有、絶食中）</t>
  </si>
  <si>
    <t>（2）</t>
  </si>
  <si>
    <t>（3）</t>
  </si>
  <si>
    <t>（4）</t>
  </si>
  <si>
    <t>主な利用サービス：</t>
  </si>
  <si>
    <t>その他</t>
  </si>
  <si>
    <t>その他内容</t>
  </si>
  <si>
    <t>入院中_その他</t>
  </si>
  <si>
    <t>服薬その他</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</si>
</sst>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e/mm/dd"/>
    <numFmt numFmtId="177" formatCode="dd\-mmm\-yy"/>
    <numFmt numFmtId="178" formatCode="[$-F800]dddd\,\ mmmm\ dd\,\ yyyy"/>
    <numFmt numFmtId="179" formatCode="0.0_ "/>
    <numFmt numFmtId="180" formatCode="0.0E+00"/>
    <numFmt numFmtId="181" formatCode="0&quot;点&quot;"/>
    <numFmt numFmtId="182" formatCode="&quot;Yes&quot;;&quot;Yes&quot;;&quot;No&quot;"/>
    <numFmt numFmtId="183" formatCode="&quot;True&quot;;&quot;True&quot;;&quot;False&quot;"/>
    <numFmt numFmtId="184" formatCode="&quot;On&quot;;&quot;On&quot;;&quot;Off&quot;"/>
    <numFmt numFmtId="185" formatCode="[$€-2]\ #,##0.00_);[Red]\([$€-2]\ #,##0.00\)"/>
    <numFmt numFmtId="186" formatCode="[$-FFFF]gee/mm/dd"/>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0.0"/>
    <numFmt numFmtId="192" formatCode="&quot;䀠&quot;;"/>
    <numFmt numFmtId="193" formatCode="yyyy&quot;年&quot;m&quot;月&quot;d&quot;日&quot;;@"/>
    <numFmt numFmtId="194" formatCode="mmm\-yyyy"/>
    <numFmt numFmtId="195" formatCode="0_ "/>
    <numFmt numFmtId="196" formatCode="h&quot;時&quot;mm&quot;分&quot;;@"/>
    <numFmt numFmtId="197" formatCode="h:mm;@"/>
    <numFmt numFmtId="198" formatCode="yyyy/m/d\ h:mm;@"/>
    <numFmt numFmtId="199" formatCode="mm"/>
    <numFmt numFmtId="200" formatCode="[$-409]h:mm\ AM/PM;@"/>
    <numFmt numFmtId="201" formatCode="[h]:mm"/>
  </numFmts>
  <fonts count="72">
    <font>
      <sz val="11"/>
      <color indexed="8"/>
      <name val="ＭＳ Ｐゴシック"/>
      <family val="3"/>
    </font>
    <font>
      <sz val="6"/>
      <name val="ＭＳ Ｐゴシック"/>
      <family val="3"/>
    </font>
    <font>
      <sz val="12"/>
      <name val="ＭＳ Ｐゴシック"/>
      <family val="3"/>
    </font>
    <font>
      <sz val="9"/>
      <name val="MS UI Gothic"/>
      <family val="3"/>
    </font>
    <font>
      <sz val="26"/>
      <color indexed="8"/>
      <name val="ＭＳ Ｐゴシック"/>
      <family val="3"/>
    </font>
    <font>
      <sz val="16"/>
      <color indexed="8"/>
      <name val="ＭＳ Ｐゴシック"/>
      <family val="3"/>
    </font>
    <font>
      <sz val="14"/>
      <color indexed="8"/>
      <name val="ＭＳ Ｐゴシック"/>
      <family val="3"/>
    </font>
    <font>
      <sz val="18"/>
      <color indexed="8"/>
      <name val="ＭＳ Ｐゴシック"/>
      <family val="3"/>
    </font>
    <font>
      <sz val="22"/>
      <color indexed="8"/>
      <name val="ＭＳ Ｐゴシック"/>
      <family val="3"/>
    </font>
    <font>
      <sz val="12"/>
      <color indexed="8"/>
      <name val="ＭＳ Ｐゴシック"/>
      <family val="3"/>
    </font>
    <font>
      <sz val="11"/>
      <name val="ＭＳ Ｐゴシック"/>
      <family val="3"/>
    </font>
    <font>
      <sz val="14"/>
      <name val="ＭＳ Ｐゴシック"/>
      <family val="3"/>
    </font>
    <font>
      <sz val="13"/>
      <color indexed="8"/>
      <name val="ＭＳ Ｐゴシック"/>
      <family val="3"/>
    </font>
    <font>
      <sz val="9"/>
      <name val="ＭＳ Ｐゴシック"/>
      <family val="3"/>
    </font>
    <font>
      <b/>
      <sz val="12"/>
      <name val="ＭＳ Ｐゴシック"/>
      <family val="3"/>
    </font>
    <font>
      <b/>
      <sz val="9"/>
      <name val="ＭＳ Ｐゴシック"/>
      <family val="3"/>
    </font>
    <font>
      <b/>
      <sz val="18"/>
      <name val="ＭＳ Ｐゴシック"/>
      <family val="3"/>
    </font>
    <font>
      <b/>
      <sz val="14"/>
      <name val="ＭＳ Ｐゴシック"/>
      <family val="3"/>
    </font>
    <font>
      <sz val="9"/>
      <color indexed="8"/>
      <name val="ＭＳ Ｐゴシック"/>
      <family val="3"/>
    </font>
    <font>
      <b/>
      <sz val="11"/>
      <name val="ＭＳ Ｐゴシック"/>
      <family val="3"/>
    </font>
    <font>
      <sz val="10"/>
      <name val="ＭＳ Ｐゴシック"/>
      <family val="3"/>
    </font>
    <font>
      <b/>
      <sz val="10"/>
      <name val="ＭＳ Ｐゴシック"/>
      <family val="3"/>
    </font>
    <font>
      <sz val="10"/>
      <name val="ＭＳ ゴシック"/>
      <family val="3"/>
    </font>
    <font>
      <b/>
      <sz val="12"/>
      <name val="ＭＳ ゴシック"/>
      <family val="3"/>
    </font>
    <font>
      <sz val="12"/>
      <name val="ＭＳ ゴシック"/>
      <family val="3"/>
    </font>
    <font>
      <sz val="24"/>
      <name val="ＭＳ ゴシック"/>
      <family val="3"/>
    </font>
    <font>
      <b/>
      <sz val="16"/>
      <name val="ＭＳ ゴシック"/>
      <family val="3"/>
    </font>
    <font>
      <sz val="14"/>
      <name val="ＭＳ ゴシック"/>
      <family val="3"/>
    </font>
    <font>
      <sz val="10"/>
      <color indexed="10"/>
      <name val="ＭＳ ゴシック"/>
      <family val="3"/>
    </font>
    <font>
      <i/>
      <sz val="22"/>
      <color indexed="13"/>
      <name val="Broadway BT"/>
      <family val="2"/>
    </font>
    <font>
      <sz val="16"/>
      <color indexed="10"/>
      <name val="ＭＳ Ｐゴシック"/>
      <family val="3"/>
    </font>
    <font>
      <sz val="16"/>
      <color indexed="12"/>
      <name val="ＭＳ Ｐゴシック"/>
      <family val="3"/>
    </font>
    <font>
      <sz val="14"/>
      <color indexed="9"/>
      <name val="ＭＳ Ｐゴシック"/>
      <family val="3"/>
    </font>
    <font>
      <sz val="11"/>
      <name val="ＭＳ ゴシック"/>
      <family val="3"/>
    </font>
    <font>
      <b/>
      <sz val="8"/>
      <name val="ＭＳ Ｐゴシック"/>
      <family val="3"/>
    </font>
    <font>
      <sz val="18"/>
      <name val="ＭＳ Ｐゴシック"/>
      <family val="3"/>
    </font>
    <font>
      <b/>
      <sz val="11"/>
      <color indexed="8"/>
      <name val="ＭＳ Ｐゴシック"/>
      <family val="3"/>
    </font>
    <font>
      <sz val="16"/>
      <color indexed="20"/>
      <name val="ＭＳ Ｐゴシック"/>
      <family val="3"/>
    </font>
    <font>
      <b/>
      <sz val="14"/>
      <name val="ＭＳ ゴシック"/>
      <family val="3"/>
    </font>
    <font>
      <sz val="11"/>
      <color indexed="49"/>
      <name val="ＭＳ Ｐゴシック"/>
      <family val="3"/>
    </font>
    <font>
      <sz val="11"/>
      <color indexed="11"/>
      <name val="ＭＳ Ｐゴシック"/>
      <family val="3"/>
    </font>
    <font>
      <b/>
      <sz val="24"/>
      <name val="ＭＳ ゴシック"/>
      <family val="3"/>
    </font>
    <font>
      <sz val="16"/>
      <name val="ＭＳ ゴシック"/>
      <family val="3"/>
    </font>
    <font>
      <sz val="12"/>
      <color indexed="8"/>
      <name val="ＭＳ ゴシック"/>
      <family val="3"/>
    </font>
    <font>
      <sz val="11"/>
      <color indexed="20"/>
      <name val="ＭＳ Ｐゴシック"/>
      <family val="3"/>
    </font>
    <font>
      <sz val="20"/>
      <color indexed="8"/>
      <name val="ＭＳ Ｐゴシック"/>
      <family val="3"/>
    </font>
    <font>
      <sz val="10"/>
      <name val="Tahoma"/>
      <family val="2"/>
    </font>
    <font>
      <sz val="11"/>
      <color indexed="51"/>
      <name val="ＭＳ Ｐゴシック"/>
      <family val="3"/>
    </font>
    <font>
      <sz val="16"/>
      <name val="ＭＳ Ｐゴシック"/>
      <family val="3"/>
    </font>
    <font>
      <sz val="18"/>
      <color indexed="12"/>
      <name val="ＭＳ Ｐゴシック"/>
      <family val="3"/>
    </font>
    <font>
      <sz val="20"/>
      <color indexed="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b/>
      <sz val="12"/>
      <color indexed="8"/>
      <name val="Arial"/>
      <family val="2"/>
    </font>
    <font>
      <sz val="12"/>
      <color indexed="8"/>
      <name val="Arial"/>
      <family val="2"/>
    </font>
    <font>
      <sz val="11"/>
      <color indexed="12"/>
      <name val="ＭＳ Ｐゴシック"/>
      <family val="3"/>
    </font>
    <font>
      <sz val="12"/>
      <color indexed="10"/>
      <name val="ＭＳ Ｐゴシック"/>
      <family val="3"/>
    </font>
    <font>
      <sz val="8"/>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indexed="20"/>
        <bgColor indexed="64"/>
      </patternFill>
    </fill>
    <fill>
      <patternFill patternType="solid">
        <fgColor indexed="17"/>
        <bgColor indexed="64"/>
      </patternFill>
    </fill>
    <fill>
      <patternFill patternType="solid">
        <fgColor indexed="12"/>
        <bgColor indexed="64"/>
      </patternFill>
    </fill>
    <fill>
      <patternFill patternType="solid">
        <fgColor indexed="21"/>
        <bgColor indexed="64"/>
      </patternFill>
    </fill>
    <fill>
      <patternFill patternType="solid">
        <fgColor indexed="40"/>
        <bgColor indexed="64"/>
      </patternFill>
    </fill>
  </fills>
  <borders count="1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right/>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medium"/>
    </border>
    <border>
      <left style="double"/>
      <right>
        <color indexed="63"/>
      </right>
      <top style="double"/>
      <bottom style="double"/>
    </border>
    <border>
      <left style="double"/>
      <right>
        <color indexed="63"/>
      </right>
      <top style="double"/>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top style="thin"/>
      <bottom/>
    </border>
    <border>
      <left>
        <color indexed="63"/>
      </left>
      <right style="medium"/>
      <top style="thin"/>
      <bottom>
        <color indexed="63"/>
      </bottom>
    </border>
    <border>
      <left/>
      <right style="medium"/>
      <top/>
      <bottom style="thin"/>
    </border>
    <border>
      <left style="medium"/>
      <right/>
      <top/>
      <bottom/>
    </border>
    <border>
      <left style="medium"/>
      <right/>
      <top/>
      <bottom style="thin"/>
    </border>
    <border>
      <left>
        <color indexed="63"/>
      </left>
      <right>
        <color indexed="63"/>
      </right>
      <top>
        <color indexed="63"/>
      </top>
      <bottom style="hair"/>
    </border>
    <border>
      <left>
        <color indexed="63"/>
      </left>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style="thin"/>
      <right style="medium"/>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double"/>
    </border>
    <border>
      <left>
        <color indexed="63"/>
      </left>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thin"/>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color indexed="55"/>
      </bottom>
    </border>
    <border>
      <left>
        <color indexed="63"/>
      </left>
      <right>
        <color indexed="63"/>
      </right>
      <top style="medium">
        <color indexed="55"/>
      </top>
      <bottom style="medium">
        <color indexed="55"/>
      </bottom>
    </border>
    <border>
      <left style="thin"/>
      <right style="medium"/>
      <top>
        <color indexed="63"/>
      </top>
      <bottom style="thin"/>
    </border>
    <border>
      <left style="thin"/>
      <right style="medium"/>
      <top style="medium"/>
      <bottom style="thin"/>
    </border>
    <border>
      <left>
        <color indexed="63"/>
      </left>
      <right>
        <color indexed="63"/>
      </right>
      <top style="medium"/>
      <bottom style="medium"/>
    </border>
    <border>
      <left>
        <color indexed="63"/>
      </left>
      <right/>
      <top style="thin"/>
      <bottom/>
    </border>
    <border>
      <left/>
      <right>
        <color indexed="63"/>
      </right>
      <top>
        <color indexed="63"/>
      </top>
      <bottom style="thin"/>
    </border>
    <border>
      <left style="medium"/>
      <right style="thin"/>
      <top style="thin"/>
      <bottom style="thin"/>
    </border>
    <border>
      <left style="medium"/>
      <right/>
      <top>
        <color indexed="63"/>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thin"/>
    </border>
    <border>
      <left/>
      <right>
        <color indexed="63"/>
      </right>
      <top style="thin"/>
      <bottom>
        <color indexed="63"/>
      </bottom>
    </border>
    <border diagonalUp="1" diagonalDown="1">
      <left style="medium"/>
      <right/>
      <top style="thin"/>
      <bottom/>
      <diagonal style="thin"/>
    </border>
    <border diagonalUp="1" diagonalDown="1">
      <left>
        <color indexed="63"/>
      </left>
      <right/>
      <top style="thin"/>
      <bottom/>
      <diagonal style="thin"/>
    </border>
    <border diagonalUp="1" diagonalDown="1">
      <left/>
      <right style="medium"/>
      <top style="thin"/>
      <bottom/>
      <diagonal style="thin"/>
    </border>
    <border diagonalUp="1" diagonalDown="1">
      <left style="medium"/>
      <right/>
      <top/>
      <bottom/>
      <diagonal style="thin"/>
    </border>
    <border diagonalUp="1" diagonalDown="1">
      <left>
        <color indexed="63"/>
      </left>
      <right/>
      <top/>
      <bottom/>
      <diagonal style="thin"/>
    </border>
    <border diagonalUp="1" diagonalDown="1">
      <left/>
      <right style="medium"/>
      <top/>
      <bottom/>
      <diagonal style="thin"/>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right style="thin"/>
      <top style="medium"/>
      <bottom/>
    </border>
    <border>
      <left>
        <color indexed="63"/>
      </left>
      <right style="thin"/>
      <top style="medium"/>
      <bottom style="thin"/>
    </border>
    <border>
      <left style="medium"/>
      <right style="thin"/>
      <top>
        <color indexed="63"/>
      </top>
      <bottom style="thin"/>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medium"/>
      <bottom style="thin"/>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medium"/>
      <top style="medium"/>
      <bottom>
        <color indexed="63"/>
      </bottom>
    </border>
    <border>
      <left style="medium"/>
      <right>
        <color indexed="63"/>
      </right>
      <top style="thin"/>
      <bottom style="medium"/>
    </border>
    <border>
      <left style="medium"/>
      <right/>
      <top/>
      <bottom style="double"/>
    </border>
    <border>
      <left>
        <color indexed="63"/>
      </left>
      <right style="thin"/>
      <top>
        <color indexed="63"/>
      </top>
      <bottom style="double"/>
    </border>
    <border>
      <left style="thin"/>
      <right style="thin"/>
      <top style="thin"/>
      <bottom style="double"/>
    </border>
    <border>
      <left style="thin"/>
      <right style="medium"/>
      <top style="thin"/>
      <bottom style="double"/>
    </border>
    <border>
      <left style="medium"/>
      <right style="thin"/>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medium"/>
      <bottom style="medium"/>
    </border>
    <border>
      <left style="thin"/>
      <right>
        <color indexed="63"/>
      </right>
      <top style="medium"/>
      <bottom style="medium"/>
    </border>
    <border>
      <left style="double"/>
      <right>
        <color indexed="63"/>
      </right>
      <top style="thin"/>
      <bottom>
        <color indexed="63"/>
      </bottom>
    </border>
    <border>
      <left style="double"/>
      <right>
        <color indexed="63"/>
      </right>
      <top>
        <color indexed="63"/>
      </top>
      <bottom style="medium"/>
    </border>
    <border>
      <left style="double"/>
      <right>
        <color indexed="63"/>
      </right>
      <top style="thin"/>
      <bottom style="thin"/>
    </border>
    <border>
      <left style="thin"/>
      <right style="double"/>
      <top style="thin"/>
      <bottom style="medium"/>
    </border>
    <border>
      <left style="thin"/>
      <right style="double"/>
      <top style="thin"/>
      <bottom style="thin"/>
    </border>
    <border>
      <left style="thin"/>
      <right style="double"/>
      <top style="medium"/>
      <bottom style="thin"/>
    </border>
    <border>
      <left style="medium"/>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hair"/>
    </border>
    <border>
      <left style="medium"/>
      <right>
        <color indexed="63"/>
      </right>
      <top style="double"/>
      <bottom>
        <color indexed="63"/>
      </bottom>
    </border>
    <border>
      <left style="double"/>
      <right style="thin"/>
      <top style="medium"/>
      <bottom style="double"/>
    </border>
    <border>
      <left style="thin"/>
      <right style="thin"/>
      <top style="double"/>
      <bottom style="thin"/>
    </border>
    <border>
      <left style="thin"/>
      <right style="medium"/>
      <top style="double"/>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thin"/>
      <right style="medium"/>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double"/>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20" borderId="1" applyNumberFormat="0" applyAlignment="0" applyProtection="0"/>
    <xf numFmtId="0" fontId="54" fillId="21"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55" fillId="0" borderId="0" applyNumberFormat="0" applyFill="0" applyBorder="0" applyAlignment="0" applyProtection="0"/>
    <xf numFmtId="0" fontId="0" fillId="22" borderId="2" applyNumberFormat="0" applyFont="0" applyAlignment="0" applyProtection="0"/>
    <xf numFmtId="0" fontId="56" fillId="0" borderId="3" applyNumberFormat="0" applyFill="0" applyAlignment="0" applyProtection="0"/>
    <xf numFmtId="0" fontId="44" fillId="3" borderId="0" applyNumberFormat="0" applyBorder="0" applyAlignment="0" applyProtection="0"/>
    <xf numFmtId="0" fontId="57" fillId="23"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6" fillId="0" borderId="8" applyNumberFormat="0" applyFill="0" applyAlignment="0" applyProtection="0"/>
    <xf numFmtId="0" fontId="62" fillId="23"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7" borderId="4" applyNumberFormat="0" applyAlignment="0" applyProtection="0"/>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xf numFmtId="0" fontId="10" fillId="0" borderId="0">
      <alignment/>
      <protection/>
    </xf>
    <xf numFmtId="0" fontId="0" fillId="0" borderId="0">
      <alignment vertical="center"/>
      <protection/>
    </xf>
    <xf numFmtId="0" fontId="65" fillId="0" borderId="0" applyNumberFormat="0" applyFill="0" applyBorder="0" applyAlignment="0" applyProtection="0"/>
    <xf numFmtId="0" fontId="66" fillId="4" borderId="0" applyNumberFormat="0" applyBorder="0" applyAlignment="0" applyProtection="0"/>
  </cellStyleXfs>
  <cellXfs count="1901">
    <xf numFmtId="0" fontId="0" fillId="0" borderId="0" xfId="0" applyAlignment="1">
      <alignment vertical="center"/>
    </xf>
    <xf numFmtId="0" fontId="0" fillId="0" borderId="0" xfId="63">
      <alignment vertical="center"/>
      <protection/>
    </xf>
    <xf numFmtId="0" fontId="10" fillId="0" borderId="0" xfId="62">
      <alignment vertical="center"/>
      <protection/>
    </xf>
    <xf numFmtId="0" fontId="0" fillId="0" borderId="0" xfId="63" applyBorder="1" applyAlignment="1">
      <alignment vertical="center"/>
      <protection/>
    </xf>
    <xf numFmtId="0" fontId="0" fillId="0" borderId="10" xfId="63" applyBorder="1" applyProtection="1">
      <alignment vertical="center"/>
      <protection locked="0"/>
    </xf>
    <xf numFmtId="0" fontId="0" fillId="0" borderId="10" xfId="63" applyBorder="1" applyAlignment="1" applyProtection="1">
      <alignment vertical="center"/>
      <protection locked="0"/>
    </xf>
    <xf numFmtId="0" fontId="0" fillId="0" borderId="10" xfId="63" applyBorder="1">
      <alignment vertical="center"/>
      <protection/>
    </xf>
    <xf numFmtId="0" fontId="10" fillId="0" borderId="0" xfId="69">
      <alignment/>
      <protection/>
    </xf>
    <xf numFmtId="0" fontId="10" fillId="0" borderId="10" xfId="69" applyBorder="1">
      <alignment/>
      <protection/>
    </xf>
    <xf numFmtId="0" fontId="10" fillId="7" borderId="0" xfId="69" applyFill="1">
      <alignment/>
      <protection/>
    </xf>
    <xf numFmtId="0" fontId="10" fillId="3" borderId="0" xfId="69" applyFill="1">
      <alignment/>
      <protection/>
    </xf>
    <xf numFmtId="0" fontId="20" fillId="4" borderId="11" xfId="69" applyFont="1" applyFill="1" applyBorder="1" applyAlignment="1">
      <alignment vertical="center"/>
      <protection/>
    </xf>
    <xf numFmtId="0" fontId="20" fillId="4" borderId="12" xfId="69" applyFont="1" applyFill="1" applyBorder="1" applyAlignment="1">
      <alignment vertical="center" shrinkToFit="1"/>
      <protection/>
    </xf>
    <xf numFmtId="0" fontId="20" fillId="4" borderId="13" xfId="69" applyFont="1" applyFill="1" applyBorder="1" applyAlignment="1">
      <alignment vertical="center" shrinkToFit="1"/>
      <protection/>
    </xf>
    <xf numFmtId="0" fontId="20" fillId="4" borderId="14" xfId="69" applyFont="1" applyFill="1" applyBorder="1" applyAlignment="1">
      <alignment vertical="center"/>
      <protection/>
    </xf>
    <xf numFmtId="0" fontId="20" fillId="4" borderId="15" xfId="69" applyFont="1" applyFill="1" applyBorder="1" applyAlignment="1">
      <alignment vertical="center"/>
      <protection/>
    </xf>
    <xf numFmtId="0" fontId="20" fillId="4" borderId="16" xfId="69" applyFont="1" applyFill="1" applyBorder="1" applyAlignment="1">
      <alignment vertical="center"/>
      <protection/>
    </xf>
    <xf numFmtId="0" fontId="10" fillId="0" borderId="0" xfId="69" applyFont="1">
      <alignment/>
      <protection/>
    </xf>
    <xf numFmtId="0" fontId="20" fillId="4" borderId="15" xfId="69" applyFont="1" applyFill="1" applyBorder="1" applyAlignment="1">
      <alignment vertical="center" shrinkToFit="1"/>
      <protection/>
    </xf>
    <xf numFmtId="0" fontId="20" fillId="4" borderId="16" xfId="69" applyFont="1" applyFill="1" applyBorder="1" applyAlignment="1">
      <alignment vertical="center" shrinkToFit="1"/>
      <protection/>
    </xf>
    <xf numFmtId="0" fontId="20" fillId="4" borderId="17" xfId="69" applyFont="1" applyFill="1" applyBorder="1" applyAlignment="1">
      <alignment vertical="center"/>
      <protection/>
    </xf>
    <xf numFmtId="0" fontId="20" fillId="4" borderId="18" xfId="69" applyFont="1" applyFill="1" applyBorder="1" applyAlignment="1">
      <alignment vertical="center" shrinkToFit="1"/>
      <protection/>
    </xf>
    <xf numFmtId="0" fontId="20" fillId="4" borderId="19" xfId="69" applyFont="1" applyFill="1" applyBorder="1" applyAlignment="1">
      <alignment vertical="center" shrinkToFit="1"/>
      <protection/>
    </xf>
    <xf numFmtId="0" fontId="10" fillId="0" borderId="0" xfId="69" applyBorder="1" applyAlignment="1">
      <alignment vertical="center"/>
      <protection/>
    </xf>
    <xf numFmtId="0" fontId="20" fillId="0" borderId="0" xfId="69" applyFont="1" applyBorder="1" applyAlignment="1">
      <alignment vertical="center"/>
      <protection/>
    </xf>
    <xf numFmtId="0" fontId="22" fillId="24" borderId="0" xfId="74" applyFont="1" applyFill="1" applyAlignment="1">
      <alignment horizontal="center" vertical="center"/>
      <protection/>
    </xf>
    <xf numFmtId="0" fontId="22" fillId="24" borderId="0" xfId="74" applyFont="1" applyFill="1" applyAlignment="1">
      <alignment vertical="center"/>
      <protection/>
    </xf>
    <xf numFmtId="0" fontId="22" fillId="24" borderId="0" xfId="74" applyFont="1" applyFill="1" applyBorder="1" applyAlignment="1">
      <alignment vertical="center"/>
      <protection/>
    </xf>
    <xf numFmtId="0" fontId="27" fillId="7" borderId="20" xfId="74" applyFont="1" applyFill="1" applyBorder="1" applyAlignment="1">
      <alignment vertical="center"/>
      <protection/>
    </xf>
    <xf numFmtId="0" fontId="27" fillId="7" borderId="21" xfId="74" applyFont="1" applyFill="1" applyBorder="1" applyAlignment="1">
      <alignment vertical="center"/>
      <protection/>
    </xf>
    <xf numFmtId="0" fontId="27" fillId="7" borderId="22" xfId="74" applyFont="1" applyFill="1" applyBorder="1" applyAlignment="1">
      <alignment vertical="center"/>
      <protection/>
    </xf>
    <xf numFmtId="0" fontId="27" fillId="7" borderId="15" xfId="74" applyFont="1" applyFill="1" applyBorder="1" applyAlignment="1">
      <alignment horizontal="center" vertical="center"/>
      <protection/>
    </xf>
    <xf numFmtId="0" fontId="22" fillId="24" borderId="0" xfId="75" applyFont="1" applyFill="1" applyBorder="1" applyAlignment="1">
      <alignment horizontal="right"/>
      <protection/>
    </xf>
    <xf numFmtId="0" fontId="24" fillId="24" borderId="0" xfId="74" applyFont="1" applyFill="1" applyBorder="1" applyAlignment="1">
      <alignment horizontal="left" vertical="center"/>
      <protection/>
    </xf>
    <xf numFmtId="0" fontId="22" fillId="24" borderId="0" xfId="74" applyFont="1" applyFill="1" applyBorder="1" applyAlignment="1">
      <alignment horizontal="center" vertical="center"/>
      <protection/>
    </xf>
    <xf numFmtId="0" fontId="28" fillId="24" borderId="0" xfId="74" applyFont="1" applyFill="1" applyAlignment="1">
      <alignment vertical="center"/>
      <protection/>
    </xf>
    <xf numFmtId="0" fontId="0" fillId="25" borderId="10" xfId="0" applyFill="1" applyBorder="1" applyAlignment="1">
      <alignment vertical="center"/>
    </xf>
    <xf numFmtId="0" fontId="0" fillId="26" borderId="10" xfId="0" applyFill="1" applyBorder="1" applyAlignment="1">
      <alignment vertical="center"/>
    </xf>
    <xf numFmtId="0" fontId="0" fillId="11" borderId="10" xfId="0" applyFill="1" applyBorder="1" applyAlignment="1">
      <alignment vertical="center"/>
    </xf>
    <xf numFmtId="0" fontId="0" fillId="25" borderId="21" xfId="0" applyFill="1" applyBorder="1" applyAlignment="1">
      <alignment vertical="center"/>
    </xf>
    <xf numFmtId="0" fontId="0" fillId="0" borderId="0" xfId="72">
      <alignment vertical="center"/>
      <protection/>
    </xf>
    <xf numFmtId="0" fontId="0" fillId="0" borderId="0" xfId="72" applyFont="1">
      <alignment vertical="center"/>
      <protection/>
    </xf>
    <xf numFmtId="0" fontId="6" fillId="0" borderId="0" xfId="72" applyFont="1">
      <alignment vertical="center"/>
      <protection/>
    </xf>
    <xf numFmtId="0" fontId="5" fillId="0" borderId="0" xfId="72" applyFont="1">
      <alignment vertical="center"/>
      <protection/>
    </xf>
    <xf numFmtId="0" fontId="0" fillId="0" borderId="0" xfId="63" applyFont="1">
      <alignment vertical="center"/>
      <protection/>
    </xf>
    <xf numFmtId="0" fontId="18" fillId="27" borderId="23" xfId="73" applyFont="1" applyFill="1" applyBorder="1" applyAlignment="1">
      <alignment horizontal="center"/>
      <protection/>
    </xf>
    <xf numFmtId="0" fontId="18" fillId="0" borderId="2" xfId="73" applyFont="1" applyFill="1" applyBorder="1" applyAlignment="1">
      <alignment wrapText="1"/>
      <protection/>
    </xf>
    <xf numFmtId="176" fontId="18" fillId="0" borderId="2" xfId="73" applyNumberFormat="1" applyFont="1" applyFill="1" applyBorder="1" applyAlignment="1">
      <alignment horizontal="right" wrapText="1"/>
      <protection/>
    </xf>
    <xf numFmtId="177" fontId="18" fillId="0" borderId="2" xfId="73" applyNumberFormat="1" applyFont="1" applyFill="1" applyBorder="1" applyAlignment="1">
      <alignment horizontal="right" wrapText="1"/>
      <protection/>
    </xf>
    <xf numFmtId="0" fontId="18" fillId="0" borderId="2" xfId="73" applyFont="1" applyFill="1" applyBorder="1" applyAlignment="1">
      <alignment horizontal="right" wrapText="1"/>
      <protection/>
    </xf>
    <xf numFmtId="0" fontId="18" fillId="0" borderId="0" xfId="73" applyFont="1" applyFill="1" applyBorder="1" applyAlignment="1">
      <alignment wrapText="1"/>
      <protection/>
    </xf>
    <xf numFmtId="176" fontId="18" fillId="0" borderId="0" xfId="73" applyNumberFormat="1" applyFont="1" applyFill="1" applyBorder="1" applyAlignment="1">
      <alignment horizontal="right" wrapText="1"/>
      <protection/>
    </xf>
    <xf numFmtId="177" fontId="18" fillId="0" borderId="0" xfId="73" applyNumberFormat="1" applyFont="1" applyFill="1" applyBorder="1" applyAlignment="1">
      <alignment horizontal="right" wrapText="1"/>
      <protection/>
    </xf>
    <xf numFmtId="0" fontId="18" fillId="0" borderId="0" xfId="73" applyFont="1" applyFill="1" applyBorder="1" applyAlignment="1">
      <alignment horizontal="right" wrapText="1"/>
      <protection/>
    </xf>
    <xf numFmtId="0" fontId="0" fillId="3" borderId="10" xfId="0" applyFill="1" applyBorder="1" applyAlignment="1">
      <alignment vertical="center"/>
    </xf>
    <xf numFmtId="0" fontId="0" fillId="0" borderId="10" xfId="63" applyFont="1" applyBorder="1">
      <alignment vertical="center"/>
      <protection/>
    </xf>
    <xf numFmtId="0" fontId="0" fillId="0" borderId="10" xfId="63" applyFont="1" applyBorder="1">
      <alignment vertical="center"/>
      <protection/>
    </xf>
    <xf numFmtId="0" fontId="0" fillId="0" borderId="0" xfId="63" applyProtection="1">
      <alignment vertical="center"/>
      <protection/>
    </xf>
    <xf numFmtId="0" fontId="0" fillId="0" borderId="22" xfId="63" applyBorder="1" applyAlignment="1" applyProtection="1">
      <alignment vertical="center"/>
      <protection/>
    </xf>
    <xf numFmtId="0" fontId="0" fillId="28" borderId="10" xfId="0" applyFill="1" applyBorder="1" applyAlignment="1">
      <alignment vertical="center"/>
    </xf>
    <xf numFmtId="0" fontId="10" fillId="28" borderId="10" xfId="62" applyFill="1" applyBorder="1">
      <alignment vertical="center"/>
      <protection/>
    </xf>
    <xf numFmtId="0" fontId="10" fillId="28" borderId="10" xfId="69" applyFill="1" applyBorder="1">
      <alignment/>
      <protection/>
    </xf>
    <xf numFmtId="0" fontId="27" fillId="7" borderId="15" xfId="74" applyFont="1" applyFill="1" applyBorder="1" applyAlignment="1">
      <alignment vertical="center" shrinkToFit="1"/>
      <protection/>
    </xf>
    <xf numFmtId="0" fontId="27" fillId="7" borderId="11" xfId="74" applyFont="1" applyFill="1" applyBorder="1" applyAlignment="1">
      <alignment vertical="center" shrinkToFit="1"/>
      <protection/>
    </xf>
    <xf numFmtId="0" fontId="27" fillId="7" borderId="14" xfId="74" applyFont="1" applyFill="1" applyBorder="1" applyAlignment="1">
      <alignment vertical="center" shrinkToFit="1"/>
      <protection/>
    </xf>
    <xf numFmtId="0" fontId="11" fillId="7" borderId="14" xfId="74" applyFont="1" applyFill="1" applyBorder="1" applyAlignment="1">
      <alignment vertical="center" shrinkToFit="1"/>
      <protection/>
    </xf>
    <xf numFmtId="0" fontId="27" fillId="7" borderId="14" xfId="74" applyFont="1" applyFill="1" applyBorder="1" applyAlignment="1">
      <alignment horizontal="left" vertical="center" shrinkToFit="1"/>
      <protection/>
    </xf>
    <xf numFmtId="0" fontId="27" fillId="7" borderId="24" xfId="74" applyFont="1" applyFill="1" applyBorder="1" applyAlignment="1">
      <alignment vertical="center"/>
      <protection/>
    </xf>
    <xf numFmtId="0" fontId="11" fillId="7" borderId="18" xfId="74" applyFont="1" applyFill="1" applyBorder="1" applyAlignment="1">
      <alignment vertical="center" shrinkToFit="1"/>
      <protection/>
    </xf>
    <xf numFmtId="0" fontId="27" fillId="7" borderId="17" xfId="74" applyFont="1" applyFill="1" applyBorder="1" applyAlignment="1">
      <alignment vertical="center" shrinkToFit="1"/>
      <protection/>
    </xf>
    <xf numFmtId="0" fontId="27" fillId="21" borderId="25" xfId="74" applyFont="1" applyFill="1" applyBorder="1" applyAlignment="1">
      <alignment vertical="center" shrinkToFit="1"/>
      <protection/>
    </xf>
    <xf numFmtId="0" fontId="11" fillId="21" borderId="26" xfId="74" applyFont="1" applyFill="1" applyBorder="1" applyAlignment="1">
      <alignment vertical="center" shrinkToFit="1"/>
      <protection/>
    </xf>
    <xf numFmtId="0" fontId="22" fillId="24" borderId="10" xfId="74" applyFont="1" applyFill="1" applyBorder="1" applyAlignment="1">
      <alignment vertical="center"/>
      <protection/>
    </xf>
    <xf numFmtId="0" fontId="22" fillId="24" borderId="10" xfId="74" applyFont="1" applyFill="1" applyBorder="1" applyAlignment="1">
      <alignment horizontal="center" vertical="center"/>
      <protection/>
    </xf>
    <xf numFmtId="0" fontId="0" fillId="0" borderId="10" xfId="0" applyBorder="1" applyAlignment="1">
      <alignment vertical="center"/>
    </xf>
    <xf numFmtId="0" fontId="0" fillId="25" borderId="20" xfId="0" applyFill="1" applyBorder="1" applyAlignment="1">
      <alignment vertical="center"/>
    </xf>
    <xf numFmtId="0" fontId="10" fillId="28" borderId="10" xfId="69" applyFont="1" applyFill="1" applyBorder="1">
      <alignment/>
      <protection/>
    </xf>
    <xf numFmtId="0" fontId="10" fillId="28" borderId="10" xfId="62" applyFont="1" applyFill="1" applyBorder="1">
      <alignment vertical="center"/>
      <protection/>
    </xf>
    <xf numFmtId="0" fontId="0" fillId="3" borderId="0" xfId="0" applyFill="1" applyAlignment="1">
      <alignment vertical="center"/>
    </xf>
    <xf numFmtId="0" fontId="0" fillId="0" borderId="0" xfId="0" applyBorder="1" applyAlignment="1">
      <alignment vertical="center"/>
    </xf>
    <xf numFmtId="0" fontId="0" fillId="0" borderId="0" xfId="63" applyAlignment="1">
      <alignment horizontal="left" vertical="center"/>
      <protection/>
    </xf>
    <xf numFmtId="0" fontId="9" fillId="0" borderId="0" xfId="63" applyFont="1">
      <alignment vertical="center"/>
      <protection/>
    </xf>
    <xf numFmtId="0" fontId="0" fillId="3" borderId="22" xfId="63" applyFill="1" applyBorder="1" applyAlignment="1">
      <alignment vertical="center" wrapText="1"/>
      <protection/>
    </xf>
    <xf numFmtId="0" fontId="0" fillId="0" borderId="0" xfId="63" applyFill="1" applyBorder="1" applyAlignment="1" applyProtection="1">
      <alignment vertical="center" wrapText="1"/>
      <protection locked="0"/>
    </xf>
    <xf numFmtId="0" fontId="0" fillId="3" borderId="0" xfId="63" applyFill="1" applyBorder="1" applyAlignment="1">
      <alignment vertical="center" wrapText="1"/>
      <protection/>
    </xf>
    <xf numFmtId="0" fontId="0" fillId="3" borderId="27" xfId="63" applyFill="1" applyBorder="1" applyAlignment="1">
      <alignment vertical="center" wrapText="1"/>
      <protection/>
    </xf>
    <xf numFmtId="0" fontId="10" fillId="24" borderId="28" xfId="63" applyFont="1" applyFill="1" applyBorder="1" applyAlignment="1">
      <alignment horizontal="right" vertical="center" wrapText="1"/>
      <protection/>
    </xf>
    <xf numFmtId="0" fontId="10" fillId="24" borderId="29" xfId="63" applyFont="1" applyFill="1" applyBorder="1" applyAlignment="1">
      <alignment vertical="center" wrapText="1"/>
      <protection/>
    </xf>
    <xf numFmtId="0" fontId="0" fillId="8" borderId="30" xfId="63" applyFill="1" applyBorder="1" applyAlignment="1">
      <alignment horizontal="right" vertical="center" wrapText="1"/>
      <protection/>
    </xf>
    <xf numFmtId="0" fontId="0" fillId="8" borderId="31" xfId="63" applyFill="1" applyBorder="1" applyAlignment="1">
      <alignment vertical="center" wrapText="1"/>
      <protection/>
    </xf>
    <xf numFmtId="0" fontId="0" fillId="8" borderId="32" xfId="63" applyFill="1" applyBorder="1" applyAlignment="1">
      <alignment vertical="center" wrapText="1"/>
      <protection/>
    </xf>
    <xf numFmtId="0" fontId="0" fillId="0" borderId="12" xfId="63" applyFill="1" applyBorder="1" applyAlignment="1" applyProtection="1">
      <alignment vertical="center" wrapText="1"/>
      <protection locked="0"/>
    </xf>
    <xf numFmtId="0" fontId="0" fillId="8" borderId="14" xfId="63" applyFill="1" applyBorder="1" applyAlignment="1">
      <alignment vertical="center" wrapText="1"/>
      <protection/>
    </xf>
    <xf numFmtId="0" fontId="0" fillId="0" borderId="15" xfId="63" applyFill="1" applyBorder="1" applyAlignment="1" applyProtection="1">
      <alignment vertical="center" wrapText="1"/>
      <protection locked="0"/>
    </xf>
    <xf numFmtId="0" fontId="0" fillId="8" borderId="15" xfId="63" applyFill="1" applyBorder="1" applyAlignment="1">
      <alignment vertical="center" wrapText="1"/>
      <protection/>
    </xf>
    <xf numFmtId="0" fontId="0" fillId="0" borderId="0" xfId="63" applyAlignment="1">
      <alignment vertical="center" wrapText="1"/>
      <protection/>
    </xf>
    <xf numFmtId="0" fontId="6" fillId="29" borderId="33" xfId="72" applyFont="1" applyFill="1" applyBorder="1" applyAlignment="1">
      <alignment vertical="center" wrapText="1"/>
      <protection/>
    </xf>
    <xf numFmtId="0" fontId="6" fillId="29" borderId="18" xfId="72" applyFont="1" applyFill="1" applyBorder="1" applyAlignment="1">
      <alignment horizontal="right" vertical="center" wrapText="1"/>
      <protection/>
    </xf>
    <xf numFmtId="0" fontId="6" fillId="29" borderId="18" xfId="72" applyFont="1" applyFill="1" applyBorder="1" applyAlignment="1">
      <alignment vertical="center" wrapText="1"/>
      <protection/>
    </xf>
    <xf numFmtId="0" fontId="6" fillId="29" borderId="34" xfId="72" applyFont="1" applyFill="1" applyBorder="1" applyAlignment="1">
      <alignment vertical="center" wrapText="1"/>
      <protection/>
    </xf>
    <xf numFmtId="0" fontId="0" fillId="3" borderId="18" xfId="72" applyFill="1" applyBorder="1" applyAlignment="1">
      <alignment vertical="center" wrapText="1"/>
      <protection/>
    </xf>
    <xf numFmtId="0" fontId="6" fillId="29" borderId="12" xfId="72" applyFont="1" applyFill="1" applyBorder="1" applyAlignment="1">
      <alignment vertical="center" wrapText="1"/>
      <protection/>
    </xf>
    <xf numFmtId="0" fontId="6" fillId="29" borderId="35" xfId="72" applyFont="1" applyFill="1" applyBorder="1" applyAlignment="1">
      <alignment vertical="center" wrapText="1"/>
      <protection/>
    </xf>
    <xf numFmtId="0" fontId="0" fillId="3" borderId="12" xfId="72" applyFill="1" applyBorder="1" applyAlignment="1">
      <alignment vertical="center" wrapText="1"/>
      <protection/>
    </xf>
    <xf numFmtId="0" fontId="0" fillId="21" borderId="33" xfId="72" applyFill="1" applyBorder="1" applyAlignment="1">
      <alignment vertical="center" wrapText="1"/>
      <protection/>
    </xf>
    <xf numFmtId="0" fontId="0" fillId="21" borderId="34" xfId="72" applyFill="1" applyBorder="1" applyAlignment="1">
      <alignment vertical="center" wrapText="1"/>
      <protection/>
    </xf>
    <xf numFmtId="0" fontId="0" fillId="3" borderId="34" xfId="72" applyFill="1" applyBorder="1" applyAlignment="1">
      <alignment vertical="center" wrapText="1"/>
      <protection/>
    </xf>
    <xf numFmtId="0" fontId="0" fillId="21" borderId="36" xfId="72" applyFill="1" applyBorder="1" applyAlignment="1">
      <alignment vertical="center" wrapText="1"/>
      <protection/>
    </xf>
    <xf numFmtId="0" fontId="0" fillId="21" borderId="27" xfId="72" applyFill="1" applyBorder="1" applyAlignment="1">
      <alignment vertical="center" wrapText="1"/>
      <protection/>
    </xf>
    <xf numFmtId="0" fontId="0" fillId="3" borderId="0" xfId="72" applyFill="1" applyBorder="1" applyAlignment="1">
      <alignment vertical="center" wrapText="1"/>
      <protection/>
    </xf>
    <xf numFmtId="0" fontId="0" fillId="3" borderId="27" xfId="72" applyFill="1" applyBorder="1" applyAlignment="1">
      <alignment vertical="center" wrapText="1"/>
      <protection/>
    </xf>
    <xf numFmtId="0" fontId="0" fillId="21" borderId="18" xfId="72" applyFill="1" applyBorder="1" applyAlignment="1">
      <alignment vertical="center" wrapText="1"/>
      <protection/>
    </xf>
    <xf numFmtId="0" fontId="0" fillId="29" borderId="33" xfId="72" applyFill="1" applyBorder="1" applyAlignment="1">
      <alignment vertical="center" wrapText="1"/>
      <protection/>
    </xf>
    <xf numFmtId="0" fontId="0" fillId="29" borderId="18" xfId="72" applyFill="1" applyBorder="1" applyAlignment="1">
      <alignment vertical="center" wrapText="1"/>
      <protection/>
    </xf>
    <xf numFmtId="0" fontId="0" fillId="29" borderId="34" xfId="72" applyFill="1" applyBorder="1" applyAlignment="1">
      <alignment vertical="center" wrapText="1"/>
      <protection/>
    </xf>
    <xf numFmtId="0" fontId="0" fillId="29" borderId="0" xfId="72" applyFill="1" applyAlignment="1">
      <alignment vertical="center" wrapText="1"/>
      <protection/>
    </xf>
    <xf numFmtId="0" fontId="6" fillId="29" borderId="0" xfId="72" applyFont="1" applyFill="1" applyAlignment="1">
      <alignment vertical="center" wrapText="1"/>
      <protection/>
    </xf>
    <xf numFmtId="0" fontId="0" fillId="29" borderId="27" xfId="72" applyFill="1" applyBorder="1" applyAlignment="1">
      <alignment vertical="center" wrapText="1"/>
      <protection/>
    </xf>
    <xf numFmtId="0" fontId="0" fillId="29" borderId="36" xfId="72" applyFill="1" applyBorder="1" applyAlignment="1">
      <alignment vertical="center" wrapText="1"/>
      <protection/>
    </xf>
    <xf numFmtId="0" fontId="0" fillId="29" borderId="0" xfId="72" applyFill="1" applyBorder="1" applyAlignment="1">
      <alignment vertical="center" wrapText="1"/>
      <protection/>
    </xf>
    <xf numFmtId="0" fontId="0" fillId="21" borderId="0" xfId="72" applyFill="1" applyBorder="1" applyAlignment="1">
      <alignment vertical="center" wrapText="1"/>
      <protection/>
    </xf>
    <xf numFmtId="0" fontId="0" fillId="6" borderId="0" xfId="72" applyFill="1" applyBorder="1" applyAlignment="1">
      <alignment vertical="center" wrapText="1"/>
      <protection/>
    </xf>
    <xf numFmtId="0" fontId="0" fillId="6" borderId="0" xfId="72" applyFill="1" applyBorder="1" applyAlignment="1">
      <alignment horizontal="right" vertical="center" wrapText="1"/>
      <protection/>
    </xf>
    <xf numFmtId="0" fontId="0" fillId="6" borderId="27" xfId="72" applyFill="1" applyBorder="1" applyAlignment="1">
      <alignment vertical="center" wrapText="1"/>
      <protection/>
    </xf>
    <xf numFmtId="0" fontId="0" fillId="6" borderId="36" xfId="72" applyFill="1" applyBorder="1" applyAlignment="1">
      <alignment vertical="center" wrapText="1"/>
      <protection/>
    </xf>
    <xf numFmtId="0" fontId="0" fillId="21" borderId="0" xfId="72" applyFill="1" applyAlignment="1">
      <alignment vertical="center" wrapText="1"/>
      <protection/>
    </xf>
    <xf numFmtId="0" fontId="0" fillId="6" borderId="0" xfId="72" applyFill="1" applyAlignment="1">
      <alignment vertical="center" wrapText="1"/>
      <protection/>
    </xf>
    <xf numFmtId="0" fontId="9" fillId="29" borderId="37" xfId="72" applyFont="1" applyFill="1" applyBorder="1" applyAlignment="1">
      <alignment horizontal="right" vertical="center" wrapText="1"/>
      <protection/>
    </xf>
    <xf numFmtId="0" fontId="9" fillId="29" borderId="35" xfId="72" applyFont="1" applyFill="1" applyBorder="1" applyAlignment="1">
      <alignment vertical="center" wrapText="1"/>
      <protection/>
    </xf>
    <xf numFmtId="0" fontId="9" fillId="29" borderId="37" xfId="72" applyFont="1" applyFill="1" applyBorder="1" applyAlignment="1">
      <alignment vertical="center" wrapText="1"/>
      <protection/>
    </xf>
    <xf numFmtId="0" fontId="9" fillId="29" borderId="12" xfId="72" applyFont="1" applyFill="1" applyBorder="1" applyAlignment="1">
      <alignment horizontal="right" vertical="center" wrapText="1"/>
      <protection/>
    </xf>
    <xf numFmtId="0" fontId="9" fillId="29" borderId="18" xfId="72" applyFont="1" applyFill="1" applyBorder="1" applyAlignment="1">
      <alignment vertical="center" wrapText="1"/>
      <protection/>
    </xf>
    <xf numFmtId="0" fontId="0" fillId="21" borderId="12" xfId="72" applyFill="1" applyBorder="1" applyAlignment="1">
      <alignment horizontal="right" vertical="center" wrapText="1"/>
      <protection/>
    </xf>
    <xf numFmtId="0" fontId="0" fillId="21" borderId="12" xfId="72" applyFill="1" applyBorder="1" applyAlignment="1">
      <alignment vertical="center" wrapText="1"/>
      <protection/>
    </xf>
    <xf numFmtId="0" fontId="0" fillId="21" borderId="12" xfId="72" applyFill="1" applyBorder="1" applyAlignment="1">
      <alignment horizontal="center" vertical="center" wrapText="1"/>
      <protection/>
    </xf>
    <xf numFmtId="0" fontId="0" fillId="21" borderId="37" xfId="72" applyFill="1" applyBorder="1" applyAlignment="1">
      <alignment vertical="center" wrapText="1"/>
      <protection/>
    </xf>
    <xf numFmtId="0" fontId="0" fillId="21" borderId="35" xfId="72" applyFill="1" applyBorder="1" applyAlignment="1">
      <alignment horizontal="center" vertical="center" wrapText="1"/>
      <protection/>
    </xf>
    <xf numFmtId="0" fontId="0" fillId="29" borderId="12" xfId="72" applyFill="1" applyBorder="1" applyAlignment="1">
      <alignment vertical="center" wrapText="1"/>
      <protection/>
    </xf>
    <xf numFmtId="0" fontId="0" fillId="29" borderId="35" xfId="72" applyFill="1" applyBorder="1" applyAlignment="1">
      <alignment vertical="center" wrapText="1"/>
      <protection/>
    </xf>
    <xf numFmtId="0" fontId="0" fillId="3" borderId="35" xfId="72" applyFill="1" applyBorder="1" applyAlignment="1">
      <alignment vertical="center" wrapText="1"/>
      <protection/>
    </xf>
    <xf numFmtId="0" fontId="0" fillId="3" borderId="33" xfId="72" applyFill="1" applyBorder="1" applyAlignment="1">
      <alignment vertical="center" wrapText="1"/>
      <protection/>
    </xf>
    <xf numFmtId="0" fontId="0" fillId="21" borderId="35" xfId="72" applyFill="1" applyBorder="1" applyAlignment="1">
      <alignment vertical="center" wrapText="1"/>
      <protection/>
    </xf>
    <xf numFmtId="0" fontId="0" fillId="29" borderId="37" xfId="72" applyFill="1" applyBorder="1" applyAlignment="1">
      <alignment vertical="center" wrapText="1"/>
      <protection/>
    </xf>
    <xf numFmtId="0" fontId="0" fillId="3" borderId="37" xfId="72" applyFill="1" applyBorder="1" applyAlignment="1">
      <alignment vertical="center" wrapText="1"/>
      <protection/>
    </xf>
    <xf numFmtId="0" fontId="9" fillId="29" borderId="34" xfId="72" applyFont="1" applyFill="1" applyBorder="1" applyAlignment="1">
      <alignment vertical="center" wrapText="1"/>
      <protection/>
    </xf>
    <xf numFmtId="0" fontId="9" fillId="3" borderId="18" xfId="72" applyFont="1" applyFill="1" applyBorder="1" applyAlignment="1">
      <alignment vertical="center" wrapText="1"/>
      <protection/>
    </xf>
    <xf numFmtId="0" fontId="0" fillId="21" borderId="37" xfId="72" applyFill="1" applyBorder="1" applyAlignment="1">
      <alignment horizontal="right" vertical="center" wrapText="1"/>
      <protection/>
    </xf>
    <xf numFmtId="0" fontId="9" fillId="21" borderId="18" xfId="72" applyFont="1" applyFill="1" applyBorder="1" applyAlignment="1">
      <alignment vertical="center" wrapText="1"/>
      <protection/>
    </xf>
    <xf numFmtId="0" fontId="9" fillId="21" borderId="34" xfId="72" applyFont="1" applyFill="1" applyBorder="1" applyAlignment="1">
      <alignment vertical="center" wrapText="1"/>
      <protection/>
    </xf>
    <xf numFmtId="0" fontId="0" fillId="3" borderId="0" xfId="72" applyFill="1" applyAlignment="1">
      <alignment vertical="center" wrapText="1"/>
      <protection/>
    </xf>
    <xf numFmtId="0" fontId="9" fillId="3" borderId="34" xfId="72" applyFont="1" applyFill="1" applyBorder="1" applyAlignment="1">
      <alignment vertical="center" wrapText="1"/>
      <protection/>
    </xf>
    <xf numFmtId="0" fontId="0" fillId="6" borderId="33" xfId="72" applyFill="1" applyBorder="1" applyAlignment="1">
      <alignment vertical="center" wrapText="1"/>
      <protection/>
    </xf>
    <xf numFmtId="0" fontId="0" fillId="6" borderId="18" xfId="72" applyFill="1" applyBorder="1" applyAlignment="1">
      <alignment vertical="center" wrapText="1"/>
      <protection/>
    </xf>
    <xf numFmtId="0" fontId="0" fillId="6" borderId="34" xfId="72" applyFill="1" applyBorder="1" applyAlignment="1">
      <alignment vertical="center" wrapText="1"/>
      <protection/>
    </xf>
    <xf numFmtId="0" fontId="0" fillId="3" borderId="36" xfId="72" applyFill="1" applyBorder="1" applyAlignment="1">
      <alignment vertical="center" wrapText="1"/>
      <protection/>
    </xf>
    <xf numFmtId="0" fontId="0" fillId="21" borderId="37" xfId="72" applyFill="1" applyBorder="1" applyAlignment="1">
      <alignment horizontal="center" vertical="center" wrapText="1"/>
      <protection/>
    </xf>
    <xf numFmtId="0" fontId="0" fillId="6" borderId="37" xfId="72" applyFill="1" applyBorder="1" applyAlignment="1">
      <alignment horizontal="center" vertical="center" wrapText="1"/>
      <protection/>
    </xf>
    <xf numFmtId="0" fontId="0" fillId="6" borderId="12" xfId="72" applyFill="1" applyBorder="1" applyAlignment="1">
      <alignment horizontal="center" vertical="center" wrapText="1"/>
      <protection/>
    </xf>
    <xf numFmtId="0" fontId="0" fillId="6" borderId="35" xfId="72" applyFill="1" applyBorder="1" applyAlignment="1">
      <alignment horizontal="center" vertical="center" wrapText="1"/>
      <protection/>
    </xf>
    <xf numFmtId="0" fontId="0" fillId="3" borderId="37" xfId="72" applyFill="1" applyBorder="1" applyAlignment="1">
      <alignment horizontal="center" vertical="center" wrapText="1"/>
      <protection/>
    </xf>
    <xf numFmtId="0" fontId="0" fillId="3" borderId="12" xfId="72" applyFont="1" applyFill="1" applyBorder="1" applyAlignment="1">
      <alignment vertical="center" wrapText="1"/>
      <protection/>
    </xf>
    <xf numFmtId="0" fontId="0" fillId="0" borderId="0" xfId="72" applyAlignment="1">
      <alignment vertical="center" wrapText="1"/>
      <protection/>
    </xf>
    <xf numFmtId="0" fontId="10" fillId="0" borderId="0" xfId="69" applyAlignment="1">
      <alignment wrapText="1"/>
      <protection/>
    </xf>
    <xf numFmtId="0" fontId="11" fillId="21" borderId="38" xfId="69" applyFont="1" applyFill="1" applyBorder="1" applyAlignment="1">
      <alignment vertical="center" wrapText="1"/>
      <protection/>
    </xf>
    <xf numFmtId="0" fontId="20" fillId="4" borderId="39" xfId="69" applyFont="1" applyFill="1" applyBorder="1" applyAlignment="1">
      <alignment vertical="center" wrapText="1"/>
      <protection/>
    </xf>
    <xf numFmtId="0" fontId="20" fillId="4" borderId="29" xfId="69" applyFont="1" applyFill="1" applyBorder="1" applyAlignment="1">
      <alignment vertical="center" wrapText="1"/>
      <protection/>
    </xf>
    <xf numFmtId="0" fontId="22" fillId="24" borderId="0" xfId="74" applyFont="1" applyFill="1" applyAlignment="1">
      <alignment horizontal="center" vertical="center" wrapText="1"/>
      <protection/>
    </xf>
    <xf numFmtId="0" fontId="23" fillId="24" borderId="0" xfId="74" applyFont="1" applyFill="1" applyAlignment="1">
      <alignment vertical="center" wrapText="1"/>
      <protection/>
    </xf>
    <xf numFmtId="0" fontId="22" fillId="24" borderId="0" xfId="74" applyFont="1" applyFill="1" applyAlignment="1">
      <alignment vertical="center" wrapText="1"/>
      <protection/>
    </xf>
    <xf numFmtId="9" fontId="22" fillId="24" borderId="0" xfId="43" applyFont="1" applyFill="1" applyAlignment="1">
      <alignment vertical="center" wrapText="1"/>
    </xf>
    <xf numFmtId="0" fontId="23" fillId="24" borderId="0" xfId="74" applyFont="1" applyFill="1" applyBorder="1" applyAlignment="1">
      <alignment horizontal="center" vertical="center" wrapText="1"/>
      <protection/>
    </xf>
    <xf numFmtId="0" fontId="26" fillId="24" borderId="0" xfId="74" applyFont="1" applyFill="1" applyBorder="1" applyAlignment="1">
      <alignment horizontal="center" vertical="center" wrapText="1"/>
      <protection/>
    </xf>
    <xf numFmtId="0" fontId="27" fillId="29" borderId="40" xfId="74" applyFont="1" applyFill="1" applyBorder="1" applyAlignment="1">
      <alignment vertical="center" wrapText="1"/>
      <protection/>
    </xf>
    <xf numFmtId="0" fontId="27" fillId="29" borderId="41" xfId="74" applyFont="1" applyFill="1" applyBorder="1" applyAlignment="1">
      <alignment horizontal="left" vertical="center" wrapText="1" shrinkToFit="1"/>
      <protection/>
    </xf>
    <xf numFmtId="0" fontId="27" fillId="29" borderId="21" xfId="74" applyFont="1" applyFill="1" applyBorder="1" applyAlignment="1">
      <alignment vertical="center" wrapText="1"/>
      <protection/>
    </xf>
    <xf numFmtId="0" fontId="27" fillId="29" borderId="14" xfId="74" applyFont="1" applyFill="1" applyBorder="1" applyAlignment="1">
      <alignment horizontal="left" vertical="center" wrapText="1" shrinkToFit="1"/>
      <protection/>
    </xf>
    <xf numFmtId="0" fontId="27" fillId="29" borderId="14" xfId="74" applyFont="1" applyFill="1" applyBorder="1" applyAlignment="1">
      <alignment vertical="center" wrapText="1" shrinkToFit="1"/>
      <protection/>
    </xf>
    <xf numFmtId="0" fontId="27" fillId="29" borderId="17" xfId="74" applyFont="1" applyFill="1" applyBorder="1" applyAlignment="1">
      <alignment vertical="center" wrapText="1" shrinkToFit="1"/>
      <protection/>
    </xf>
    <xf numFmtId="0" fontId="27" fillId="29" borderId="22" xfId="74" applyFont="1" applyFill="1" applyBorder="1" applyAlignment="1">
      <alignment vertical="center" wrapText="1"/>
      <protection/>
    </xf>
    <xf numFmtId="0" fontId="27" fillId="21" borderId="25" xfId="74" applyFont="1" applyFill="1" applyBorder="1" applyAlignment="1">
      <alignment vertical="center" wrapText="1" shrinkToFit="1"/>
      <protection/>
    </xf>
    <xf numFmtId="0" fontId="27" fillId="7" borderId="21" xfId="74" applyFont="1" applyFill="1" applyBorder="1" applyAlignment="1">
      <alignment vertical="center" wrapText="1"/>
      <protection/>
    </xf>
    <xf numFmtId="0" fontId="27" fillId="7" borderId="18" xfId="74" applyFont="1" applyFill="1" applyBorder="1" applyAlignment="1">
      <alignment horizontal="left" vertical="center" wrapText="1" shrinkToFit="1"/>
      <protection/>
    </xf>
    <xf numFmtId="0" fontId="27" fillId="7" borderId="24" xfId="74" applyFont="1" applyFill="1" applyBorder="1" applyAlignment="1">
      <alignment vertical="center" wrapText="1"/>
      <protection/>
    </xf>
    <xf numFmtId="0" fontId="27" fillId="21" borderId="26" xfId="74" applyFont="1" applyFill="1" applyBorder="1" applyAlignment="1">
      <alignment vertical="center" wrapText="1"/>
      <protection/>
    </xf>
    <xf numFmtId="0" fontId="27" fillId="3" borderId="42" xfId="74" applyFont="1" applyFill="1" applyBorder="1" applyAlignment="1">
      <alignment horizontal="left" vertical="center" wrapText="1"/>
      <protection/>
    </xf>
    <xf numFmtId="0" fontId="27" fillId="21" borderId="26" xfId="74" applyFont="1" applyFill="1" applyBorder="1" applyAlignment="1">
      <alignment horizontal="left" vertical="center" wrapText="1"/>
      <protection/>
    </xf>
    <xf numFmtId="0" fontId="27" fillId="22" borderId="21" xfId="74" applyFont="1" applyFill="1" applyBorder="1" applyAlignment="1">
      <alignment vertical="center" wrapText="1"/>
      <protection/>
    </xf>
    <xf numFmtId="0" fontId="27" fillId="22" borderId="22" xfId="74" applyFont="1" applyFill="1" applyBorder="1" applyAlignment="1">
      <alignment vertical="center" wrapText="1"/>
      <protection/>
    </xf>
    <xf numFmtId="0" fontId="27" fillId="22" borderId="24" xfId="74" applyFont="1" applyFill="1" applyBorder="1" applyAlignment="1">
      <alignment vertical="center" wrapText="1"/>
      <protection/>
    </xf>
    <xf numFmtId="0" fontId="27" fillId="21" borderId="26" xfId="75" applyFont="1" applyFill="1" applyBorder="1" applyAlignment="1">
      <alignment vertical="center" wrapText="1"/>
      <protection/>
    </xf>
    <xf numFmtId="0" fontId="27" fillId="7" borderId="43" xfId="74" applyFont="1" applyFill="1" applyBorder="1" applyAlignment="1">
      <alignment vertical="center" wrapText="1"/>
      <protection/>
    </xf>
    <xf numFmtId="0" fontId="27" fillId="7" borderId="22" xfId="74" applyFont="1" applyFill="1" applyBorder="1" applyAlignment="1">
      <alignment vertical="center" wrapText="1"/>
      <protection/>
    </xf>
    <xf numFmtId="0" fontId="24" fillId="24" borderId="28" xfId="74" applyFont="1" applyFill="1" applyBorder="1" applyAlignment="1">
      <alignment vertical="center" wrapText="1"/>
      <protection/>
    </xf>
    <xf numFmtId="0" fontId="22" fillId="7" borderId="0" xfId="74" applyFont="1" applyFill="1" applyAlignment="1">
      <alignment vertical="center"/>
      <protection/>
    </xf>
    <xf numFmtId="0" fontId="22" fillId="22" borderId="0" xfId="74" applyFont="1" applyFill="1" applyAlignment="1">
      <alignment vertical="center"/>
      <protection/>
    </xf>
    <xf numFmtId="0" fontId="27" fillId="7" borderId="44" xfId="74" applyFont="1" applyFill="1" applyBorder="1" applyAlignment="1">
      <alignment vertical="center" shrinkToFit="1"/>
      <protection/>
    </xf>
    <xf numFmtId="0" fontId="10" fillId="0" borderId="0" xfId="69" applyBorder="1">
      <alignment/>
      <protection/>
    </xf>
    <xf numFmtId="0" fontId="9" fillId="0" borderId="0" xfId="63" applyFont="1" applyAlignment="1">
      <alignment horizontal="center" vertical="center" wrapText="1"/>
      <protection/>
    </xf>
    <xf numFmtId="0" fontId="6" fillId="0" borderId="0" xfId="72" applyFont="1" applyAlignment="1">
      <alignment vertical="center" wrapText="1"/>
      <protection/>
    </xf>
    <xf numFmtId="0" fontId="27" fillId="7" borderId="12" xfId="74" applyFont="1" applyFill="1" applyBorder="1" applyAlignment="1">
      <alignment vertical="center" shrinkToFit="1"/>
      <protection/>
    </xf>
    <xf numFmtId="0" fontId="0" fillId="8" borderId="15" xfId="63" applyFont="1" applyFill="1" applyBorder="1" applyAlignment="1">
      <alignment vertical="center" shrinkToFit="1"/>
      <protection/>
    </xf>
    <xf numFmtId="0" fontId="0" fillId="8" borderId="12" xfId="63" applyFill="1" applyBorder="1" applyAlignment="1">
      <alignment horizontal="center" vertical="center" shrinkToFit="1"/>
      <protection/>
    </xf>
    <xf numFmtId="0" fontId="0" fillId="8" borderId="12" xfId="63" applyFill="1" applyBorder="1" applyAlignment="1">
      <alignment vertical="center" shrinkToFit="1"/>
      <protection/>
    </xf>
    <xf numFmtId="0" fontId="0" fillId="8" borderId="15" xfId="63" applyFill="1" applyBorder="1" applyAlignment="1">
      <alignment horizontal="center" vertical="center" shrinkToFit="1"/>
      <protection/>
    </xf>
    <xf numFmtId="0" fontId="0" fillId="8" borderId="15" xfId="63" applyFill="1" applyBorder="1" applyAlignment="1">
      <alignment vertical="center" shrinkToFit="1"/>
      <protection/>
    </xf>
    <xf numFmtId="0" fontId="0" fillId="8" borderId="16" xfId="63" applyFill="1" applyBorder="1" applyAlignment="1">
      <alignment vertical="center" shrinkToFit="1"/>
      <protection/>
    </xf>
    <xf numFmtId="0" fontId="0" fillId="8" borderId="45" xfId="63" applyFill="1" applyBorder="1" applyAlignment="1">
      <alignment vertical="center" shrinkToFit="1"/>
      <protection/>
    </xf>
    <xf numFmtId="0" fontId="7" fillId="0" borderId="0" xfId="63" applyFont="1" applyAlignment="1">
      <alignment/>
      <protection/>
    </xf>
    <xf numFmtId="0" fontId="0" fillId="0" borderId="0" xfId="63" applyAlignment="1">
      <alignment/>
      <protection/>
    </xf>
    <xf numFmtId="0" fontId="0" fillId="0" borderId="0" xfId="67" applyAlignment="1">
      <alignment/>
      <protection/>
    </xf>
    <xf numFmtId="0" fontId="0" fillId="0" borderId="0" xfId="72" applyAlignment="1">
      <alignment/>
      <protection/>
    </xf>
    <xf numFmtId="0" fontId="33" fillId="7" borderId="44" xfId="74" applyFont="1" applyFill="1" applyBorder="1" applyAlignment="1">
      <alignment horizontal="left" vertical="center" wrapText="1" shrinkToFit="1"/>
      <protection/>
    </xf>
    <xf numFmtId="0" fontId="0" fillId="21" borderId="35" xfId="72" applyFill="1" applyBorder="1" applyAlignment="1">
      <alignment vertical="center" shrinkToFit="1"/>
      <protection/>
    </xf>
    <xf numFmtId="0" fontId="0" fillId="29" borderId="37" xfId="72" applyFill="1" applyBorder="1" applyAlignment="1">
      <alignment horizontal="right" vertical="center" shrinkToFit="1"/>
      <protection/>
    </xf>
    <xf numFmtId="0" fontId="0" fillId="29" borderId="35" xfId="72" applyFill="1" applyBorder="1" applyAlignment="1">
      <alignment vertical="center" shrinkToFit="1"/>
      <protection/>
    </xf>
    <xf numFmtId="0" fontId="0" fillId="3" borderId="12" xfId="72" applyFill="1" applyBorder="1" applyAlignment="1">
      <alignment horizontal="right" vertical="center" shrinkToFit="1"/>
      <protection/>
    </xf>
    <xf numFmtId="0" fontId="9" fillId="29" borderId="12" xfId="72" applyFont="1" applyFill="1" applyBorder="1" applyAlignment="1">
      <alignment vertical="center" shrinkToFit="1"/>
      <protection/>
    </xf>
    <xf numFmtId="0" fontId="9" fillId="29" borderId="35" xfId="72" applyFont="1" applyFill="1" applyBorder="1" applyAlignment="1">
      <alignment vertical="center" shrinkToFit="1"/>
      <protection/>
    </xf>
    <xf numFmtId="0" fontId="9" fillId="29" borderId="37" xfId="72" applyFont="1" applyFill="1" applyBorder="1" applyAlignment="1">
      <alignment vertical="center" shrinkToFit="1"/>
      <protection/>
    </xf>
    <xf numFmtId="0" fontId="9" fillId="29" borderId="12" xfId="72" applyFont="1" applyFill="1" applyBorder="1" applyAlignment="1">
      <alignment horizontal="right" vertical="center" shrinkToFit="1"/>
      <protection/>
    </xf>
    <xf numFmtId="0" fontId="0" fillId="21" borderId="0" xfId="72" applyFill="1" applyBorder="1" applyAlignment="1">
      <alignment vertical="center" shrinkToFit="1"/>
      <protection/>
    </xf>
    <xf numFmtId="0" fontId="0" fillId="29" borderId="18" xfId="72" applyFill="1" applyBorder="1" applyAlignment="1">
      <alignment vertical="center" shrinkToFit="1"/>
      <protection/>
    </xf>
    <xf numFmtId="0" fontId="22" fillId="24" borderId="10" xfId="74" applyFont="1" applyFill="1" applyBorder="1" applyAlignment="1" applyProtection="1">
      <alignment vertical="center"/>
      <protection locked="0"/>
    </xf>
    <xf numFmtId="0" fontId="0" fillId="3" borderId="0" xfId="72" applyFill="1" applyBorder="1" applyAlignment="1" applyProtection="1">
      <alignment horizontal="center" vertical="center" wrapText="1"/>
      <protection locked="0"/>
    </xf>
    <xf numFmtId="0" fontId="0" fillId="3" borderId="0" xfId="72" applyFill="1" applyBorder="1" applyAlignment="1" applyProtection="1">
      <alignment vertical="center" wrapText="1"/>
      <protection locked="0"/>
    </xf>
    <xf numFmtId="0" fontId="0" fillId="0" borderId="18" xfId="72" applyFill="1" applyBorder="1" applyAlignment="1" applyProtection="1">
      <alignment vertical="center" wrapText="1"/>
      <protection locked="0"/>
    </xf>
    <xf numFmtId="0" fontId="0" fillId="0" borderId="12" xfId="72" applyFill="1" applyBorder="1" applyAlignment="1" applyProtection="1">
      <alignment vertical="center" wrapText="1"/>
      <protection locked="0"/>
    </xf>
    <xf numFmtId="0" fontId="0" fillId="0" borderId="0" xfId="72" applyProtection="1">
      <alignment vertical="center"/>
      <protection locked="0"/>
    </xf>
    <xf numFmtId="0" fontId="0" fillId="0" borderId="10" xfId="72" applyBorder="1" applyProtection="1">
      <alignment vertical="center"/>
      <protection locked="0"/>
    </xf>
    <xf numFmtId="0" fontId="10" fillId="0" borderId="15" xfId="69" applyFill="1" applyBorder="1" applyAlignment="1" applyProtection="1">
      <alignment vertical="center" wrapText="1"/>
      <protection locked="0"/>
    </xf>
    <xf numFmtId="0" fontId="10" fillId="7" borderId="0" xfId="69" applyFill="1" applyProtection="1">
      <alignment/>
      <protection locked="0"/>
    </xf>
    <xf numFmtId="0" fontId="10" fillId="0" borderId="0" xfId="69" applyProtection="1">
      <alignment/>
      <protection locked="0"/>
    </xf>
    <xf numFmtId="0" fontId="10" fillId="3" borderId="0" xfId="69" applyFill="1" applyProtection="1">
      <alignment/>
      <protection locked="0"/>
    </xf>
    <xf numFmtId="0" fontId="27" fillId="24" borderId="37" xfId="74" applyFont="1" applyFill="1" applyBorder="1" applyAlignment="1" applyProtection="1">
      <alignment vertical="center" shrinkToFit="1"/>
      <protection locked="0"/>
    </xf>
    <xf numFmtId="0" fontId="27" fillId="24" borderId="12" xfId="74" applyFont="1" applyFill="1" applyBorder="1" applyAlignment="1" applyProtection="1">
      <alignment vertical="center" shrinkToFit="1"/>
      <protection locked="0"/>
    </xf>
    <xf numFmtId="0" fontId="27" fillId="24" borderId="32" xfId="74" applyFont="1" applyFill="1" applyBorder="1" applyAlignment="1" applyProtection="1">
      <alignment vertical="center" shrinkToFit="1"/>
      <protection locked="0"/>
    </xf>
    <xf numFmtId="0" fontId="27" fillId="24" borderId="15" xfId="74" applyFont="1" applyFill="1" applyBorder="1" applyAlignment="1" applyProtection="1">
      <alignment vertical="center" shrinkToFit="1"/>
      <protection locked="0"/>
    </xf>
    <xf numFmtId="0" fontId="0" fillId="30" borderId="0" xfId="0" applyFill="1" applyAlignment="1">
      <alignment vertical="center"/>
    </xf>
    <xf numFmtId="0" fontId="0" fillId="21" borderId="0" xfId="0" applyFill="1" applyAlignment="1">
      <alignment vertical="center"/>
    </xf>
    <xf numFmtId="0" fontId="32" fillId="17" borderId="0"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0" fillId="3" borderId="10" xfId="64" applyFont="1" applyFill="1" applyBorder="1">
      <alignment vertical="center"/>
      <protection/>
    </xf>
    <xf numFmtId="0" fontId="0" fillId="3" borderId="10" xfId="64" applyFill="1" applyBorder="1">
      <alignment vertical="center"/>
      <protection/>
    </xf>
    <xf numFmtId="0" fontId="27" fillId="7" borderId="0" xfId="74" applyFont="1" applyFill="1" applyBorder="1" applyAlignment="1">
      <alignment vertical="center" wrapText="1"/>
      <protection/>
    </xf>
    <xf numFmtId="0" fontId="0" fillId="0" borderId="10" xfId="71" applyBorder="1">
      <alignment vertical="center"/>
      <protection/>
    </xf>
    <xf numFmtId="0" fontId="0" fillId="0" borderId="10" xfId="72" applyBorder="1" applyAlignment="1">
      <alignment vertical="center"/>
      <protection/>
    </xf>
    <xf numFmtId="0" fontId="0" fillId="0" borderId="0" xfId="71">
      <alignment vertical="center"/>
      <protection/>
    </xf>
    <xf numFmtId="0" fontId="0" fillId="4" borderId="10" xfId="72" applyFill="1" applyBorder="1">
      <alignment vertical="center"/>
      <protection/>
    </xf>
    <xf numFmtId="0" fontId="0" fillId="3" borderId="10" xfId="72" applyFont="1" applyFill="1" applyBorder="1" applyProtection="1">
      <alignment vertical="center"/>
      <protection locked="0"/>
    </xf>
    <xf numFmtId="0" fontId="27" fillId="22" borderId="0" xfId="74" applyFont="1" applyFill="1" applyAlignment="1">
      <alignment vertical="center"/>
      <protection/>
    </xf>
    <xf numFmtId="0" fontId="27" fillId="22" borderId="17" xfId="74" applyFont="1" applyFill="1" applyBorder="1" applyAlignment="1">
      <alignment vertical="center" shrinkToFit="1"/>
      <protection/>
    </xf>
    <xf numFmtId="0" fontId="27" fillId="22" borderId="14" xfId="74" applyFont="1" applyFill="1" applyBorder="1" applyAlignment="1">
      <alignment vertical="center" shrinkToFit="1"/>
      <protection/>
    </xf>
    <xf numFmtId="0" fontId="11" fillId="22" borderId="14" xfId="74" applyFont="1" applyFill="1" applyBorder="1" applyAlignment="1">
      <alignment vertical="center" shrinkToFit="1"/>
      <protection/>
    </xf>
    <xf numFmtId="0" fontId="27" fillId="22" borderId="22" xfId="75" applyFont="1" applyFill="1" applyBorder="1" applyAlignment="1">
      <alignment vertical="center" shrinkToFit="1"/>
      <protection/>
    </xf>
    <xf numFmtId="0" fontId="0" fillId="0" borderId="10" xfId="63" applyFont="1" applyBorder="1">
      <alignment vertical="center"/>
      <protection/>
    </xf>
    <xf numFmtId="0" fontId="0" fillId="0" borderId="0" xfId="63" applyFont="1">
      <alignment vertical="center"/>
      <protection/>
    </xf>
    <xf numFmtId="0" fontId="0" fillId="8" borderId="17" xfId="63" applyFill="1" applyBorder="1" applyAlignment="1" applyProtection="1">
      <alignment vertical="center" wrapText="1"/>
      <protection locked="0"/>
    </xf>
    <xf numFmtId="0" fontId="0" fillId="8" borderId="18" xfId="63" applyFill="1" applyBorder="1" applyAlignment="1" applyProtection="1">
      <alignment vertical="center" wrapText="1"/>
      <protection locked="0"/>
    </xf>
    <xf numFmtId="0" fontId="0" fillId="8" borderId="14" xfId="63" applyFill="1" applyBorder="1" applyAlignment="1" applyProtection="1">
      <alignment vertical="center" wrapText="1"/>
      <protection locked="0"/>
    </xf>
    <xf numFmtId="0" fontId="0" fillId="8" borderId="15" xfId="63" applyFill="1" applyBorder="1" applyAlignment="1" applyProtection="1">
      <alignment vertical="center" wrapText="1"/>
      <protection locked="0"/>
    </xf>
    <xf numFmtId="0" fontId="0" fillId="8" borderId="46" xfId="63" applyFill="1" applyBorder="1" applyAlignment="1" applyProtection="1">
      <alignment vertical="center" wrapText="1"/>
      <protection locked="0"/>
    </xf>
    <xf numFmtId="0" fontId="0" fillId="8" borderId="47" xfId="63" applyFill="1" applyBorder="1" applyAlignment="1" applyProtection="1">
      <alignment vertical="center" wrapText="1"/>
      <protection locked="0"/>
    </xf>
    <xf numFmtId="0" fontId="0" fillId="21" borderId="10" xfId="63" applyFill="1" applyBorder="1" applyProtection="1">
      <alignment vertical="center"/>
      <protection locked="0"/>
    </xf>
    <xf numFmtId="0" fontId="0" fillId="21" borderId="10" xfId="63" applyFill="1" applyBorder="1" applyAlignment="1" applyProtection="1">
      <alignment vertical="center"/>
      <protection locked="0"/>
    </xf>
    <xf numFmtId="0" fontId="0" fillId="8" borderId="48" xfId="63" applyFill="1" applyBorder="1" applyAlignment="1">
      <alignment vertical="center"/>
      <protection/>
    </xf>
    <xf numFmtId="0" fontId="0" fillId="8" borderId="49" xfId="63" applyFill="1" applyBorder="1" applyAlignment="1">
      <alignment vertical="center"/>
      <protection/>
    </xf>
    <xf numFmtId="0" fontId="0" fillId="8" borderId="50" xfId="63" applyFill="1" applyBorder="1" applyAlignment="1">
      <alignment vertical="center"/>
      <protection/>
    </xf>
    <xf numFmtId="0" fontId="0" fillId="4" borderId="10" xfId="0" applyFill="1" applyBorder="1" applyAlignment="1">
      <alignment vertical="center"/>
    </xf>
    <xf numFmtId="0" fontId="0" fillId="3" borderId="10" xfId="0" applyFill="1" applyBorder="1" applyAlignment="1">
      <alignment vertical="center" wrapText="1"/>
    </xf>
    <xf numFmtId="0" fontId="24" fillId="24" borderId="0" xfId="74" applyFont="1" applyFill="1" applyAlignment="1">
      <alignment vertical="center"/>
      <protection/>
    </xf>
    <xf numFmtId="0" fontId="0" fillId="0" borderId="0" xfId="72" applyFont="1" applyAlignment="1">
      <alignment vertical="center" wrapText="1"/>
      <protection/>
    </xf>
    <xf numFmtId="0" fontId="39" fillId="0" borderId="0" xfId="72" applyFont="1">
      <alignment vertical="center"/>
      <protection/>
    </xf>
    <xf numFmtId="0" fontId="40" fillId="0" borderId="0" xfId="72" applyFont="1">
      <alignment vertical="center"/>
      <protection/>
    </xf>
    <xf numFmtId="0" fontId="0" fillId="26" borderId="10" xfId="63" applyFont="1" applyFill="1" applyBorder="1">
      <alignment vertical="center"/>
      <protection/>
    </xf>
    <xf numFmtId="0" fontId="0" fillId="21" borderId="0" xfId="63" applyFont="1" applyFill="1" applyBorder="1" applyAlignment="1" applyProtection="1">
      <alignment vertical="center" wrapText="1"/>
      <protection locked="0"/>
    </xf>
    <xf numFmtId="0" fontId="0" fillId="21" borderId="0" xfId="63" applyFill="1" applyBorder="1" applyAlignment="1" applyProtection="1">
      <alignment vertical="center" wrapText="1"/>
      <protection locked="0"/>
    </xf>
    <xf numFmtId="0" fontId="0" fillId="21" borderId="28" xfId="63" applyFill="1" applyBorder="1" applyAlignment="1" applyProtection="1">
      <alignment vertical="center" wrapText="1"/>
      <protection locked="0"/>
    </xf>
    <xf numFmtId="0" fontId="0" fillId="21" borderId="10" xfId="63" applyFont="1" applyFill="1" applyBorder="1">
      <alignment vertical="center"/>
      <protection/>
    </xf>
    <xf numFmtId="0" fontId="9" fillId="21" borderId="0" xfId="63" applyFont="1" applyFill="1" applyBorder="1" applyAlignment="1" applyProtection="1">
      <alignment vertical="center" wrapText="1"/>
      <protection locked="0"/>
    </xf>
    <xf numFmtId="0" fontId="9" fillId="21" borderId="28" xfId="63" applyFont="1" applyFill="1" applyBorder="1" applyAlignment="1" applyProtection="1">
      <alignment vertical="center" wrapText="1"/>
      <protection locked="0"/>
    </xf>
    <xf numFmtId="0" fontId="0" fillId="0" borderId="10" xfId="63" applyBorder="1" applyAlignment="1">
      <alignment horizontal="center" vertical="center"/>
      <protection/>
    </xf>
    <xf numFmtId="0" fontId="0" fillId="0" borderId="10" xfId="63" applyFont="1" applyBorder="1" applyAlignment="1">
      <alignment horizontal="center" vertical="center"/>
      <protection/>
    </xf>
    <xf numFmtId="0" fontId="0" fillId="21" borderId="10" xfId="72" applyFill="1" applyBorder="1" applyProtection="1">
      <alignment vertical="center"/>
      <protection locked="0"/>
    </xf>
    <xf numFmtId="0" fontId="0" fillId="21" borderId="0" xfId="72" applyFont="1" applyFill="1">
      <alignment vertical="center"/>
      <protection/>
    </xf>
    <xf numFmtId="0" fontId="0" fillId="21" borderId="0" xfId="72" applyFill="1">
      <alignment vertical="center"/>
      <protection/>
    </xf>
    <xf numFmtId="0" fontId="0" fillId="0" borderId="0" xfId="0" applyFill="1" applyAlignment="1">
      <alignment vertical="center"/>
    </xf>
    <xf numFmtId="0" fontId="0" fillId="10" borderId="10" xfId="64" applyFont="1" applyFill="1" applyBorder="1">
      <alignment vertical="center"/>
      <protection/>
    </xf>
    <xf numFmtId="0" fontId="0" fillId="10" borderId="10" xfId="0" applyFill="1" applyBorder="1" applyAlignment="1">
      <alignment vertical="center"/>
    </xf>
    <xf numFmtId="0" fontId="0" fillId="3" borderId="10" xfId="0" applyFill="1" applyBorder="1" applyAlignment="1">
      <alignment vertical="center"/>
    </xf>
    <xf numFmtId="0" fontId="43" fillId="0" borderId="10" xfId="0" applyFont="1" applyBorder="1" applyAlignment="1">
      <alignment horizontal="left" vertical="center"/>
    </xf>
    <xf numFmtId="0" fontId="43" fillId="0" borderId="10" xfId="0" applyFont="1" applyBorder="1" applyAlignment="1">
      <alignment vertical="center"/>
    </xf>
    <xf numFmtId="0" fontId="0" fillId="3" borderId="10" xfId="63" applyFont="1" applyFill="1" applyBorder="1">
      <alignment vertical="center"/>
      <protection/>
    </xf>
    <xf numFmtId="0" fontId="0" fillId="31" borderId="10" xfId="0" applyFill="1" applyBorder="1" applyAlignment="1">
      <alignment vertical="center"/>
    </xf>
    <xf numFmtId="0" fontId="0" fillId="12" borderId="10" xfId="0" applyFill="1" applyBorder="1" applyAlignment="1">
      <alignment vertical="center"/>
    </xf>
    <xf numFmtId="0" fontId="0" fillId="31" borderId="10" xfId="64" applyFont="1" applyFill="1" applyBorder="1">
      <alignment vertical="center"/>
      <protection/>
    </xf>
    <xf numFmtId="0" fontId="0" fillId="0" borderId="10" xfId="0" applyBorder="1" applyAlignment="1">
      <alignment/>
    </xf>
    <xf numFmtId="0" fontId="0" fillId="8" borderId="51" xfId="63" applyFill="1" applyBorder="1" applyAlignment="1">
      <alignment vertical="center"/>
      <protection/>
    </xf>
    <xf numFmtId="0" fontId="0" fillId="8" borderId="52" xfId="63" applyFill="1" applyBorder="1" applyAlignment="1">
      <alignment vertical="center"/>
      <protection/>
    </xf>
    <xf numFmtId="0" fontId="9" fillId="0" borderId="0" xfId="63" applyFont="1" applyAlignment="1">
      <alignment vertical="top" wrapText="1"/>
      <protection/>
    </xf>
    <xf numFmtId="0" fontId="9" fillId="0" borderId="0" xfId="63" applyFont="1" applyAlignment="1">
      <alignment vertical="top"/>
      <protection/>
    </xf>
    <xf numFmtId="0" fontId="10" fillId="4" borderId="0" xfId="70" applyFill="1">
      <alignment/>
      <protection/>
    </xf>
    <xf numFmtId="0" fontId="10" fillId="4" borderId="0" xfId="70" applyFill="1" applyAlignment="1">
      <alignment horizontal="center"/>
      <protection/>
    </xf>
    <xf numFmtId="0" fontId="46" fillId="4" borderId="0" xfId="70" applyFont="1" applyFill="1">
      <alignment/>
      <protection/>
    </xf>
    <xf numFmtId="0" fontId="0" fillId="4" borderId="0" xfId="65" applyFont="1" applyFill="1" applyAlignment="1">
      <alignment horizontal="center" vertical="center"/>
      <protection/>
    </xf>
    <xf numFmtId="0" fontId="0" fillId="4" borderId="0" xfId="65" applyFill="1" applyAlignment="1">
      <alignment horizontal="center" vertical="center"/>
      <protection/>
    </xf>
    <xf numFmtId="0" fontId="10" fillId="21" borderId="22" xfId="70" applyFill="1" applyBorder="1">
      <alignment/>
      <protection/>
    </xf>
    <xf numFmtId="0" fontId="10" fillId="21" borderId="0" xfId="70" applyFill="1" applyBorder="1">
      <alignment/>
      <protection/>
    </xf>
    <xf numFmtId="0" fontId="10" fillId="21" borderId="0" xfId="70" applyFill="1">
      <alignment/>
      <protection/>
    </xf>
    <xf numFmtId="0" fontId="10" fillId="21" borderId="53" xfId="70" applyFill="1" applyBorder="1">
      <alignment/>
      <protection/>
    </xf>
    <xf numFmtId="0" fontId="10" fillId="21" borderId="12" xfId="70" applyFill="1" applyBorder="1" applyAlignment="1">
      <alignment vertical="center"/>
      <protection/>
    </xf>
    <xf numFmtId="0" fontId="10" fillId="21" borderId="0" xfId="70" applyFill="1" applyBorder="1" applyAlignment="1">
      <alignment vertical="center"/>
      <protection/>
    </xf>
    <xf numFmtId="0" fontId="10" fillId="21" borderId="21" xfId="70" applyFill="1" applyBorder="1" applyAlignment="1">
      <alignment vertical="center" textRotation="255"/>
      <protection/>
    </xf>
    <xf numFmtId="0" fontId="10" fillId="4" borderId="0" xfId="70" applyFill="1" applyAlignment="1">
      <alignment vertical="center"/>
      <protection/>
    </xf>
    <xf numFmtId="0" fontId="10" fillId="21" borderId="53" xfId="70" applyFill="1" applyBorder="1" applyAlignment="1">
      <alignment vertical="center"/>
      <protection/>
    </xf>
    <xf numFmtId="0" fontId="10" fillId="7" borderId="54" xfId="70" applyFill="1" applyBorder="1" applyAlignment="1">
      <alignment horizontal="right" vertical="center"/>
      <protection/>
    </xf>
    <xf numFmtId="0" fontId="10" fillId="4" borderId="0" xfId="70" applyFill="1" applyAlignment="1">
      <alignment/>
      <protection/>
    </xf>
    <xf numFmtId="0" fontId="10" fillId="21" borderId="54" xfId="70" applyFill="1" applyBorder="1" applyAlignment="1">
      <alignment horizontal="right" vertical="center"/>
      <protection/>
    </xf>
    <xf numFmtId="0" fontId="10" fillId="3" borderId="54" xfId="70" applyFill="1" applyBorder="1" applyAlignment="1">
      <alignment horizontal="right" vertical="center"/>
      <protection/>
    </xf>
    <xf numFmtId="0" fontId="10" fillId="7" borderId="10" xfId="70" applyFill="1" applyBorder="1" applyAlignment="1">
      <alignment horizontal="right" vertical="center"/>
      <protection/>
    </xf>
    <xf numFmtId="0" fontId="10" fillId="21" borderId="10" xfId="70" applyFill="1" applyBorder="1" applyAlignment="1">
      <alignment horizontal="right" vertical="center"/>
      <protection/>
    </xf>
    <xf numFmtId="0" fontId="10" fillId="3" borderId="10" xfId="70" applyFill="1" applyBorder="1" applyAlignment="1">
      <alignment horizontal="right" vertical="center"/>
      <protection/>
    </xf>
    <xf numFmtId="0" fontId="10" fillId="21" borderId="53" xfId="70" applyFill="1" applyBorder="1" applyAlignment="1">
      <alignment/>
      <protection/>
    </xf>
    <xf numFmtId="0" fontId="10" fillId="4" borderId="0" xfId="70" applyFill="1" applyBorder="1" applyAlignment="1">
      <alignment/>
      <protection/>
    </xf>
    <xf numFmtId="0" fontId="10" fillId="7" borderId="10" xfId="70" applyFill="1" applyBorder="1" applyAlignment="1">
      <alignment horizontal="right"/>
      <protection/>
    </xf>
    <xf numFmtId="0" fontId="10" fillId="21" borderId="11" xfId="70" applyFill="1" applyBorder="1">
      <alignment/>
      <protection/>
    </xf>
    <xf numFmtId="0" fontId="10" fillId="21" borderId="12" xfId="70" applyFill="1" applyBorder="1">
      <alignment/>
      <protection/>
    </xf>
    <xf numFmtId="0" fontId="10" fillId="21" borderId="13" xfId="70" applyFill="1" applyBorder="1">
      <alignment/>
      <protection/>
    </xf>
    <xf numFmtId="0" fontId="0" fillId="0" borderId="10" xfId="63" applyFont="1" applyBorder="1">
      <alignment vertical="center"/>
      <protection/>
    </xf>
    <xf numFmtId="0" fontId="0" fillId="0" borderId="10" xfId="63" applyBorder="1" applyAlignment="1" applyProtection="1">
      <alignment horizontal="center" vertical="center"/>
      <protection locked="0"/>
    </xf>
    <xf numFmtId="0" fontId="0" fillId="21" borderId="10" xfId="63" applyFont="1" applyFill="1" applyBorder="1">
      <alignment vertical="center"/>
      <protection/>
    </xf>
    <xf numFmtId="0" fontId="0" fillId="32" borderId="10" xfId="0" applyFill="1" applyBorder="1" applyAlignment="1">
      <alignment vertical="center"/>
    </xf>
    <xf numFmtId="0" fontId="0" fillId="4" borderId="10" xfId="64" applyFont="1" applyFill="1" applyBorder="1">
      <alignment vertical="center"/>
      <protection/>
    </xf>
    <xf numFmtId="0" fontId="10" fillId="33" borderId="10" xfId="69" applyFont="1" applyFill="1" applyBorder="1">
      <alignment/>
      <protection/>
    </xf>
    <xf numFmtId="0" fontId="10" fillId="10" borderId="10" xfId="70" applyFill="1" applyBorder="1">
      <alignment/>
      <protection/>
    </xf>
    <xf numFmtId="0" fontId="10" fillId="5" borderId="10" xfId="70" applyFill="1" applyBorder="1">
      <alignment/>
      <protection/>
    </xf>
    <xf numFmtId="0" fontId="10" fillId="11" borderId="10" xfId="70" applyFill="1" applyBorder="1">
      <alignment/>
      <protection/>
    </xf>
    <xf numFmtId="0" fontId="48" fillId="4" borderId="0" xfId="70" applyFont="1" applyFill="1">
      <alignment/>
      <protection/>
    </xf>
    <xf numFmtId="0" fontId="10" fillId="10" borderId="10" xfId="70" applyFont="1" applyFill="1" applyBorder="1" applyAlignment="1">
      <alignment vertical="center"/>
      <protection/>
    </xf>
    <xf numFmtId="0" fontId="10" fillId="4" borderId="0" xfId="70" applyFont="1" applyFill="1">
      <alignment/>
      <protection/>
    </xf>
    <xf numFmtId="0" fontId="6" fillId="11" borderId="33" xfId="72" applyFont="1" applyFill="1" applyBorder="1" applyAlignment="1" applyProtection="1">
      <alignment vertical="center" wrapText="1"/>
      <protection/>
    </xf>
    <xf numFmtId="0" fontId="6" fillId="11" borderId="18" xfId="72" applyFont="1" applyFill="1" applyBorder="1" applyAlignment="1" applyProtection="1">
      <alignment vertical="center" wrapText="1"/>
      <protection/>
    </xf>
    <xf numFmtId="0" fontId="0" fillId="11" borderId="18" xfId="72" applyFill="1" applyBorder="1" applyAlignment="1" applyProtection="1">
      <alignment vertical="center" wrapText="1"/>
      <protection/>
    </xf>
    <xf numFmtId="0" fontId="6" fillId="11" borderId="37" xfId="72" applyFont="1" applyFill="1" applyBorder="1" applyAlignment="1" applyProtection="1">
      <alignment vertical="center" wrapText="1"/>
      <protection/>
    </xf>
    <xf numFmtId="0" fontId="6" fillId="11" borderId="12" xfId="72" applyFont="1" applyFill="1" applyBorder="1" applyAlignment="1" applyProtection="1">
      <alignment vertical="center" wrapText="1"/>
      <protection/>
    </xf>
    <xf numFmtId="0" fontId="0" fillId="11" borderId="12" xfId="72" applyFill="1" applyBorder="1" applyAlignment="1" applyProtection="1">
      <alignment vertical="center" wrapText="1"/>
      <protection/>
    </xf>
    <xf numFmtId="0" fontId="0" fillId="11" borderId="34" xfId="72" applyFill="1" applyBorder="1" applyAlignment="1" applyProtection="1">
      <alignment vertical="center" wrapText="1"/>
      <protection/>
    </xf>
    <xf numFmtId="0" fontId="7" fillId="11" borderId="0" xfId="72" applyFont="1" applyFill="1" applyBorder="1" applyAlignment="1" applyProtection="1">
      <alignment vertical="center" wrapText="1"/>
      <protection/>
    </xf>
    <xf numFmtId="0" fontId="0" fillId="11" borderId="27" xfId="72" applyFill="1" applyBorder="1" applyAlignment="1" applyProtection="1">
      <alignment vertical="center" wrapText="1"/>
      <protection/>
    </xf>
    <xf numFmtId="0" fontId="11" fillId="11" borderId="0" xfId="72" applyFont="1" applyFill="1" applyBorder="1" applyAlignment="1" applyProtection="1">
      <alignment vertical="center" shrinkToFit="1"/>
      <protection/>
    </xf>
    <xf numFmtId="0" fontId="11" fillId="11" borderId="27" xfId="72" applyFont="1" applyFill="1" applyBorder="1" applyAlignment="1" applyProtection="1">
      <alignment vertical="center" shrinkToFit="1"/>
      <protection/>
    </xf>
    <xf numFmtId="0" fontId="11" fillId="11" borderId="12" xfId="72" applyFont="1" applyFill="1" applyBorder="1" applyAlignment="1" applyProtection="1">
      <alignment vertical="center" shrinkToFit="1"/>
      <protection/>
    </xf>
    <xf numFmtId="0" fontId="11" fillId="11" borderId="35" xfId="72" applyFont="1" applyFill="1" applyBorder="1" applyAlignment="1" applyProtection="1">
      <alignment vertical="center" shrinkToFit="1"/>
      <protection/>
    </xf>
    <xf numFmtId="0" fontId="0" fillId="0" borderId="0" xfId="63" applyNumberFormat="1" applyAlignment="1">
      <alignment vertical="center"/>
      <protection/>
    </xf>
    <xf numFmtId="197" fontId="0" fillId="0" borderId="0" xfId="63" applyNumberFormat="1" applyAlignment="1">
      <alignment vertical="center"/>
      <protection/>
    </xf>
    <xf numFmtId="0" fontId="6" fillId="21" borderId="55" xfId="63" applyFont="1" applyFill="1" applyBorder="1" applyAlignment="1" applyProtection="1">
      <alignment vertical="top" shrinkToFit="1"/>
      <protection/>
    </xf>
    <xf numFmtId="0" fontId="6" fillId="21" borderId="43" xfId="63" applyFont="1" applyFill="1" applyBorder="1" applyAlignment="1" applyProtection="1">
      <alignment vertical="top" shrinkToFit="1"/>
      <protection/>
    </xf>
    <xf numFmtId="0" fontId="9" fillId="21" borderId="47" xfId="63" applyFont="1" applyFill="1" applyBorder="1" applyAlignment="1" applyProtection="1">
      <alignment horizontal="right" vertical="center" wrapText="1"/>
      <protection/>
    </xf>
    <xf numFmtId="0" fontId="9" fillId="0" borderId="47" xfId="63" applyFont="1" applyFill="1" applyBorder="1" applyAlignment="1" applyProtection="1">
      <alignment horizontal="center" vertical="center" wrapText="1"/>
      <protection/>
    </xf>
    <xf numFmtId="0" fontId="9" fillId="21" borderId="47" xfId="63" applyFont="1" applyFill="1" applyBorder="1" applyAlignment="1" applyProtection="1">
      <alignment vertical="center" wrapText="1"/>
      <protection/>
    </xf>
    <xf numFmtId="0" fontId="9" fillId="21" borderId="56" xfId="63" applyFont="1" applyFill="1" applyBorder="1" applyAlignment="1" applyProtection="1">
      <alignment vertical="center" wrapText="1"/>
      <protection/>
    </xf>
    <xf numFmtId="0" fontId="9" fillId="21" borderId="46" xfId="63" applyFont="1" applyFill="1" applyBorder="1" applyAlignment="1" applyProtection="1">
      <alignment horizontal="right" vertical="center" wrapText="1"/>
      <protection/>
    </xf>
    <xf numFmtId="0" fontId="9" fillId="21" borderId="57" xfId="63" applyFont="1" applyFill="1" applyBorder="1" applyAlignment="1" applyProtection="1">
      <alignment vertical="center" wrapText="1"/>
      <protection/>
    </xf>
    <xf numFmtId="0" fontId="0" fillId="21" borderId="42" xfId="63" applyFill="1" applyBorder="1" applyAlignment="1" applyProtection="1">
      <alignment vertical="center" wrapText="1"/>
      <protection locked="0"/>
    </xf>
    <xf numFmtId="0" fontId="0" fillId="21" borderId="39" xfId="63" applyFill="1" applyBorder="1" applyAlignment="1" applyProtection="1">
      <alignment vertical="center" wrapText="1"/>
      <protection locked="0"/>
    </xf>
    <xf numFmtId="0" fontId="0" fillId="21" borderId="27" xfId="63" applyFill="1" applyBorder="1" applyAlignment="1" applyProtection="1">
      <alignment vertical="center" wrapText="1"/>
      <protection locked="0"/>
    </xf>
    <xf numFmtId="0" fontId="0" fillId="21" borderId="29" xfId="63" applyFill="1" applyBorder="1" applyAlignment="1" applyProtection="1">
      <alignment vertical="center" wrapText="1"/>
      <protection locked="0"/>
    </xf>
    <xf numFmtId="0" fontId="0" fillId="21" borderId="55" xfId="63" applyFill="1" applyBorder="1" applyAlignment="1" applyProtection="1">
      <alignment vertical="center" wrapText="1"/>
      <protection locked="0"/>
    </xf>
    <xf numFmtId="0" fontId="0" fillId="21" borderId="36" xfId="63" applyFill="1" applyBorder="1" applyAlignment="1" applyProtection="1">
      <alignment vertical="center" wrapText="1"/>
      <protection locked="0"/>
    </xf>
    <xf numFmtId="0" fontId="0" fillId="21" borderId="58" xfId="63" applyFill="1" applyBorder="1" applyAlignment="1" applyProtection="1">
      <alignment vertical="center" wrapText="1"/>
      <protection locked="0"/>
    </xf>
    <xf numFmtId="0" fontId="0" fillId="21" borderId="43" xfId="63" applyFill="1" applyBorder="1" applyAlignment="1" applyProtection="1">
      <alignment vertical="center" wrapText="1"/>
      <protection locked="0"/>
    </xf>
    <xf numFmtId="0" fontId="0" fillId="21" borderId="11" xfId="63" applyFill="1" applyBorder="1" applyAlignment="1" applyProtection="1">
      <alignment vertical="center" wrapText="1"/>
      <protection locked="0"/>
    </xf>
    <xf numFmtId="0" fontId="0" fillId="21" borderId="59" xfId="63" applyFill="1" applyBorder="1" applyAlignment="1" applyProtection="1">
      <alignment vertical="center" wrapText="1"/>
      <protection locked="0"/>
    </xf>
    <xf numFmtId="0" fontId="0" fillId="21" borderId="60" xfId="63" applyFill="1" applyBorder="1" applyAlignment="1" applyProtection="1">
      <alignment vertical="center" wrapText="1"/>
      <protection locked="0"/>
    </xf>
    <xf numFmtId="0" fontId="0" fillId="26" borderId="10" xfId="63" applyFill="1" applyBorder="1" applyProtection="1">
      <alignment vertical="center"/>
      <protection locked="0"/>
    </xf>
    <xf numFmtId="0" fontId="0" fillId="10" borderId="10" xfId="63" applyFill="1" applyBorder="1" applyProtection="1">
      <alignment vertical="center"/>
      <protection locked="0"/>
    </xf>
    <xf numFmtId="0" fontId="0" fillId="0" borderId="10" xfId="63" applyFont="1" applyBorder="1">
      <alignment vertical="center"/>
      <protection/>
    </xf>
    <xf numFmtId="0" fontId="10" fillId="21" borderId="54" xfId="70" applyFill="1" applyBorder="1">
      <alignment/>
      <protection/>
    </xf>
    <xf numFmtId="0" fontId="68" fillId="21" borderId="61" xfId="0" applyFont="1" applyFill="1" applyBorder="1" applyAlignment="1">
      <alignment horizontal="center" vertical="center" wrapText="1"/>
    </xf>
    <xf numFmtId="0" fontId="10" fillId="21" borderId="10" xfId="70" applyFill="1" applyBorder="1">
      <alignment/>
      <protection/>
    </xf>
    <xf numFmtId="0" fontId="68" fillId="21" borderId="62" xfId="0" applyFont="1" applyFill="1" applyBorder="1" applyAlignment="1">
      <alignment horizontal="center" vertical="center" wrapText="1"/>
    </xf>
    <xf numFmtId="0" fontId="10" fillId="21" borderId="17" xfId="70" applyFill="1" applyBorder="1" applyAlignment="1">
      <alignment vertical="center"/>
      <protection/>
    </xf>
    <xf numFmtId="0" fontId="10" fillId="21" borderId="18" xfId="70" applyFill="1" applyBorder="1" applyAlignment="1">
      <alignment vertical="center"/>
      <protection/>
    </xf>
    <xf numFmtId="0" fontId="10" fillId="21" borderId="18" xfId="70" applyFill="1" applyBorder="1">
      <alignment/>
      <protection/>
    </xf>
    <xf numFmtId="0" fontId="10" fillId="21" borderId="19" xfId="70" applyFill="1" applyBorder="1">
      <alignment/>
      <protection/>
    </xf>
    <xf numFmtId="0" fontId="10" fillId="21" borderId="22" xfId="70" applyFill="1" applyBorder="1" applyAlignment="1">
      <alignment vertical="center"/>
      <protection/>
    </xf>
    <xf numFmtId="0" fontId="10" fillId="21" borderId="11" xfId="70" applyFill="1" applyBorder="1" applyAlignment="1">
      <alignment vertical="center"/>
      <protection/>
    </xf>
    <xf numFmtId="0" fontId="10" fillId="21" borderId="59" xfId="70" applyFill="1" applyBorder="1" applyAlignment="1">
      <alignment vertical="center"/>
      <protection/>
    </xf>
    <xf numFmtId="0" fontId="10" fillId="21" borderId="59" xfId="70" applyFill="1" applyBorder="1">
      <alignment/>
      <protection/>
    </xf>
    <xf numFmtId="0" fontId="10" fillId="21" borderId="19" xfId="70" applyFill="1" applyBorder="1" applyAlignment="1">
      <alignment vertical="center"/>
      <protection/>
    </xf>
    <xf numFmtId="0" fontId="10" fillId="21" borderId="13" xfId="70" applyFill="1" applyBorder="1" applyAlignment="1">
      <alignment vertical="center"/>
      <protection/>
    </xf>
    <xf numFmtId="0" fontId="35" fillId="4" borderId="0" xfId="70" applyFont="1" applyFill="1">
      <alignment/>
      <protection/>
    </xf>
    <xf numFmtId="0" fontId="0" fillId="4" borderId="0" xfId="0" applyFill="1" applyAlignment="1">
      <alignment vertical="center"/>
    </xf>
    <xf numFmtId="0" fontId="0" fillId="21" borderId="17" xfId="0" applyFill="1" applyBorder="1" applyAlignment="1">
      <alignment vertical="center"/>
    </xf>
    <xf numFmtId="0" fontId="0" fillId="21" borderId="18" xfId="0" applyFill="1" applyBorder="1" applyAlignment="1">
      <alignment vertical="center"/>
    </xf>
    <xf numFmtId="0" fontId="0" fillId="21" borderId="19" xfId="0" applyFill="1" applyBorder="1" applyAlignment="1">
      <alignment vertical="center"/>
    </xf>
    <xf numFmtId="0" fontId="0" fillId="21" borderId="11" xfId="0" applyFill="1" applyBorder="1" applyAlignment="1">
      <alignment vertical="center"/>
    </xf>
    <xf numFmtId="0" fontId="0" fillId="21" borderId="59" xfId="0" applyFill="1" applyBorder="1" applyAlignment="1">
      <alignment vertical="center"/>
    </xf>
    <xf numFmtId="0" fontId="0" fillId="21" borderId="13" xfId="0" applyFill="1" applyBorder="1" applyAlignment="1">
      <alignment vertical="center"/>
    </xf>
    <xf numFmtId="0" fontId="0" fillId="21" borderId="14" xfId="0" applyFill="1" applyBorder="1" applyAlignment="1">
      <alignment vertical="center"/>
    </xf>
    <xf numFmtId="0" fontId="0" fillId="21" borderId="15" xfId="0" applyFill="1" applyBorder="1" applyAlignment="1">
      <alignment vertical="center"/>
    </xf>
    <xf numFmtId="0" fontId="0" fillId="21" borderId="16" xfId="0" applyFill="1" applyBorder="1" applyAlignment="1">
      <alignment vertical="center"/>
    </xf>
    <xf numFmtId="0" fontId="0" fillId="21" borderId="22" xfId="0" applyFill="1" applyBorder="1" applyAlignment="1">
      <alignment vertical="center"/>
    </xf>
    <xf numFmtId="0" fontId="0" fillId="21" borderId="0" xfId="0" applyFill="1" applyBorder="1" applyAlignment="1">
      <alignment vertical="center"/>
    </xf>
    <xf numFmtId="0" fontId="0" fillId="21" borderId="53" xfId="0" applyFill="1" applyBorder="1" applyAlignment="1">
      <alignment vertical="center"/>
    </xf>
    <xf numFmtId="0" fontId="5" fillId="4" borderId="0" xfId="0" applyFont="1" applyFill="1" applyAlignment="1">
      <alignment vertical="center"/>
    </xf>
    <xf numFmtId="0" fontId="10" fillId="21" borderId="38" xfId="69" applyFill="1" applyBorder="1" applyAlignment="1">
      <alignment vertical="center" wrapText="1"/>
      <protection/>
    </xf>
    <xf numFmtId="0" fontId="19" fillId="21" borderId="38" xfId="69" applyFont="1" applyFill="1" applyBorder="1" applyAlignment="1">
      <alignment vertical="center" wrapText="1"/>
      <protection/>
    </xf>
    <xf numFmtId="0" fontId="10" fillId="4" borderId="15" xfId="69" applyFill="1" applyBorder="1" applyAlignment="1">
      <alignment vertical="center" wrapText="1"/>
      <protection/>
    </xf>
    <xf numFmtId="0" fontId="11" fillId="4" borderId="15" xfId="69" applyFont="1" applyFill="1" applyBorder="1" applyAlignment="1">
      <alignment vertical="center" wrapText="1"/>
      <protection/>
    </xf>
    <xf numFmtId="0" fontId="19" fillId="4" borderId="15" xfId="69" applyFont="1" applyFill="1" applyBorder="1" applyAlignment="1">
      <alignment vertical="center" wrapText="1"/>
      <protection/>
    </xf>
    <xf numFmtId="0" fontId="10" fillId="4" borderId="15" xfId="69" applyFill="1" applyBorder="1">
      <alignment/>
      <protection/>
    </xf>
    <xf numFmtId="0" fontId="25" fillId="23" borderId="55" xfId="74" applyFont="1" applyFill="1" applyBorder="1" applyAlignment="1">
      <alignment vertical="center" wrapText="1"/>
      <protection/>
    </xf>
    <xf numFmtId="0" fontId="25" fillId="23" borderId="42" xfId="74" applyFont="1" applyFill="1" applyBorder="1" applyAlignment="1">
      <alignment vertical="center" wrapText="1"/>
      <protection/>
    </xf>
    <xf numFmtId="0" fontId="25" fillId="23" borderId="39" xfId="74" applyFont="1" applyFill="1" applyBorder="1" applyAlignment="1">
      <alignment vertical="center" wrapText="1"/>
      <protection/>
    </xf>
    <xf numFmtId="0" fontId="22" fillId="23" borderId="58" xfId="74" applyFont="1" applyFill="1" applyBorder="1" applyAlignment="1">
      <alignment horizontal="center" vertical="center" wrapText="1"/>
      <protection/>
    </xf>
    <xf numFmtId="9" fontId="22" fillId="23" borderId="28" xfId="43" applyFont="1" applyFill="1" applyBorder="1" applyAlignment="1">
      <alignment vertical="center" wrapText="1"/>
    </xf>
    <xf numFmtId="0" fontId="22" fillId="23" borderId="29" xfId="74" applyFont="1" applyFill="1" applyBorder="1" applyAlignment="1">
      <alignment horizontal="center" vertical="center" wrapText="1"/>
      <protection/>
    </xf>
    <xf numFmtId="0" fontId="10" fillId="4" borderId="10" xfId="70" applyFill="1" applyBorder="1" applyAlignment="1">
      <alignment horizontal="center" vertical="center"/>
      <protection/>
    </xf>
    <xf numFmtId="0" fontId="10" fillId="4" borderId="10" xfId="70" applyFill="1" applyBorder="1" applyAlignment="1">
      <alignment vertical="center"/>
      <protection/>
    </xf>
    <xf numFmtId="0" fontId="10" fillId="4" borderId="0" xfId="70" applyFill="1" applyBorder="1" applyAlignment="1">
      <alignment vertical="center"/>
      <protection/>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0" fillId="0" borderId="10" xfId="63" applyBorder="1" applyProtection="1">
      <alignment vertical="center"/>
      <protection/>
    </xf>
    <xf numFmtId="0" fontId="0" fillId="0" borderId="10" xfId="63" applyFont="1" applyBorder="1" applyProtection="1">
      <alignment vertical="center"/>
      <protection/>
    </xf>
    <xf numFmtId="0" fontId="27" fillId="7" borderId="63" xfId="74" applyFont="1" applyFill="1" applyBorder="1" applyAlignment="1">
      <alignment vertical="center" shrinkToFit="1"/>
      <protection/>
    </xf>
    <xf numFmtId="0" fontId="27" fillId="7" borderId="64" xfId="74" applyFont="1" applyFill="1" applyBorder="1" applyAlignment="1">
      <alignment vertical="center" wrapText="1" shrinkToFit="1"/>
      <protection/>
    </xf>
    <xf numFmtId="0" fontId="27" fillId="7" borderId="44" xfId="74" applyFont="1" applyFill="1" applyBorder="1" applyAlignment="1">
      <alignment vertical="center" wrapText="1" shrinkToFit="1"/>
      <protection/>
    </xf>
    <xf numFmtId="0" fontId="27" fillId="24" borderId="18" xfId="74" applyFont="1" applyFill="1" applyBorder="1" applyAlignment="1" applyProtection="1">
      <alignment vertical="center" wrapText="1"/>
      <protection locked="0"/>
    </xf>
    <xf numFmtId="0" fontId="27" fillId="24" borderId="34" xfId="74" applyFont="1" applyFill="1" applyBorder="1" applyAlignment="1" applyProtection="1">
      <alignment vertical="center" wrapText="1"/>
      <protection locked="0"/>
    </xf>
    <xf numFmtId="0" fontId="27" fillId="24" borderId="15" xfId="74" applyFont="1" applyFill="1" applyBorder="1" applyAlignment="1" applyProtection="1">
      <alignment vertical="center" wrapText="1"/>
      <protection locked="0"/>
    </xf>
    <xf numFmtId="0" fontId="27" fillId="24" borderId="45" xfId="74" applyFont="1" applyFill="1" applyBorder="1" applyAlignment="1" applyProtection="1">
      <alignment vertical="center" wrapText="1"/>
      <protection locked="0"/>
    </xf>
    <xf numFmtId="0" fontId="10" fillId="4" borderId="59" xfId="69" applyFill="1" applyBorder="1" applyAlignment="1">
      <alignment vertical="center" wrapText="1"/>
      <protection/>
    </xf>
    <xf numFmtId="0" fontId="19" fillId="7" borderId="59" xfId="69" applyFont="1" applyFill="1" applyBorder="1" applyAlignment="1">
      <alignment vertical="center" wrapText="1"/>
      <protection/>
    </xf>
    <xf numFmtId="0" fontId="11" fillId="7" borderId="59" xfId="69" applyFont="1" applyFill="1" applyBorder="1" applyAlignment="1">
      <alignment vertical="center" wrapText="1"/>
      <protection/>
    </xf>
    <xf numFmtId="0" fontId="19" fillId="7" borderId="60" xfId="69" applyFont="1" applyFill="1" applyBorder="1" applyAlignment="1">
      <alignment vertical="center" wrapText="1"/>
      <protection/>
    </xf>
    <xf numFmtId="0" fontId="30" fillId="21" borderId="59" xfId="69" applyFont="1" applyFill="1" applyBorder="1" applyAlignment="1">
      <alignment vertical="center" wrapText="1"/>
      <protection/>
    </xf>
    <xf numFmtId="0" fontId="2" fillId="26" borderId="65" xfId="69" applyFont="1" applyFill="1" applyBorder="1" applyAlignment="1">
      <alignment vertical="center" wrapText="1"/>
      <protection/>
    </xf>
    <xf numFmtId="0" fontId="0" fillId="29" borderId="66" xfId="72" applyFill="1" applyBorder="1" applyAlignment="1">
      <alignment vertical="center" wrapText="1"/>
      <protection/>
    </xf>
    <xf numFmtId="0" fontId="0" fillId="0" borderId="10" xfId="0" applyFill="1" applyBorder="1" applyAlignment="1">
      <alignment vertical="center"/>
    </xf>
    <xf numFmtId="197" fontId="0" fillId="4" borderId="10" xfId="0" applyNumberForma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74" applyFont="1" applyFill="1" applyAlignment="1">
      <alignment vertical="center" wrapText="1"/>
      <protection/>
    </xf>
    <xf numFmtId="0" fontId="58" fillId="21" borderId="0" xfId="70" applyFont="1" applyFill="1">
      <alignment/>
      <protection/>
    </xf>
    <xf numFmtId="0" fontId="10" fillId="21" borderId="0" xfId="70" applyFont="1" applyFill="1" applyBorder="1">
      <alignment/>
      <protection/>
    </xf>
    <xf numFmtId="0" fontId="10" fillId="0" borderId="0" xfId="70" applyFill="1">
      <alignment/>
      <protection/>
    </xf>
    <xf numFmtId="0" fontId="2" fillId="0" borderId="0" xfId="70" applyFont="1" applyFill="1" applyBorder="1" applyAlignment="1">
      <alignment horizontal="center" vertical="center"/>
      <protection/>
    </xf>
    <xf numFmtId="0" fontId="9" fillId="0" borderId="0" xfId="0" applyFont="1" applyFill="1" applyBorder="1" applyAlignment="1">
      <alignment horizontal="center" vertical="center"/>
    </xf>
    <xf numFmtId="0" fontId="10" fillId="0" borderId="0" xfId="70" applyFill="1" applyBorder="1">
      <alignment/>
      <protection/>
    </xf>
    <xf numFmtId="0" fontId="10" fillId="21" borderId="0" xfId="70" applyFill="1" applyBorder="1" applyAlignment="1">
      <alignment vertical="center" wrapText="1"/>
      <protection/>
    </xf>
    <xf numFmtId="0" fontId="10" fillId="21" borderId="22" xfId="70" applyFill="1" applyBorder="1" applyAlignment="1">
      <alignment vertical="center" wrapText="1"/>
      <protection/>
    </xf>
    <xf numFmtId="0" fontId="10" fillId="21" borderId="18" xfId="70" applyFill="1" applyBorder="1" applyAlignment="1">
      <alignment vertical="center" wrapText="1"/>
      <protection/>
    </xf>
    <xf numFmtId="0" fontId="10" fillId="21" borderId="19" xfId="70" applyFill="1" applyBorder="1" applyAlignment="1">
      <alignment vertical="center" wrapText="1"/>
      <protection/>
    </xf>
    <xf numFmtId="0" fontId="10" fillId="21" borderId="59" xfId="70" applyFill="1" applyBorder="1" applyAlignment="1">
      <alignment horizontal="center" vertical="center"/>
      <protection/>
    </xf>
    <xf numFmtId="0" fontId="10" fillId="21" borderId="13" xfId="70" applyFill="1" applyBorder="1" applyAlignment="1">
      <alignment horizontal="center" vertical="center"/>
      <protection/>
    </xf>
    <xf numFmtId="0" fontId="10" fillId="21" borderId="17" xfId="70" applyFill="1" applyBorder="1" applyAlignment="1">
      <alignment vertical="center" wrapText="1"/>
      <protection/>
    </xf>
    <xf numFmtId="0" fontId="10" fillId="21" borderId="11" xfId="70" applyFill="1" applyBorder="1" applyAlignment="1">
      <alignment horizontal="center" vertical="center"/>
      <protection/>
    </xf>
    <xf numFmtId="0" fontId="10" fillId="21" borderId="53" xfId="70" applyFill="1" applyBorder="1" applyAlignment="1">
      <alignment horizontal="center" vertical="center"/>
      <protection/>
    </xf>
    <xf numFmtId="0" fontId="10" fillId="21" borderId="0" xfId="70" applyFill="1" applyBorder="1" applyAlignment="1">
      <alignment horizontal="center" vertical="center"/>
      <protection/>
    </xf>
    <xf numFmtId="0" fontId="10" fillId="21" borderId="22" xfId="70" applyFill="1" applyBorder="1" applyAlignment="1">
      <alignment horizontal="center" vertical="center"/>
      <protection/>
    </xf>
    <xf numFmtId="0" fontId="71" fillId="21" borderId="18" xfId="70" applyFont="1" applyFill="1" applyBorder="1" applyAlignment="1">
      <alignment horizontal="right" vertical="center"/>
      <protection/>
    </xf>
    <xf numFmtId="0" fontId="2" fillId="21" borderId="18" xfId="70" applyFont="1" applyFill="1" applyBorder="1" applyAlignment="1">
      <alignment horizontal="right" vertical="center"/>
      <protection/>
    </xf>
    <xf numFmtId="0" fontId="10" fillId="21" borderId="17" xfId="70" applyFill="1" applyBorder="1" applyAlignment="1">
      <alignment horizontal="center" vertical="center"/>
      <protection/>
    </xf>
    <xf numFmtId="0" fontId="10" fillId="21" borderId="18" xfId="70" applyFill="1" applyBorder="1" applyAlignment="1">
      <alignment horizontal="center" vertical="center"/>
      <protection/>
    </xf>
    <xf numFmtId="0" fontId="10" fillId="21" borderId="19" xfId="70" applyFill="1" applyBorder="1" applyAlignment="1">
      <alignment horizontal="center" vertical="center"/>
      <protection/>
    </xf>
    <xf numFmtId="0" fontId="10" fillId="21" borderId="53" xfId="70" applyFill="1" applyBorder="1" applyAlignment="1">
      <alignment vertical="center" wrapText="1"/>
      <protection/>
    </xf>
    <xf numFmtId="0" fontId="10" fillId="21" borderId="11" xfId="70" applyFill="1" applyBorder="1" applyAlignment="1">
      <alignment vertical="center" wrapText="1"/>
      <protection/>
    </xf>
    <xf numFmtId="0" fontId="10" fillId="21" borderId="59" xfId="70" applyFill="1" applyBorder="1" applyAlignment="1">
      <alignment vertical="center" wrapText="1"/>
      <protection/>
    </xf>
    <xf numFmtId="0" fontId="10" fillId="21" borderId="13" xfId="70" applyFill="1" applyBorder="1" applyAlignment="1">
      <alignment vertical="center" wrapText="1"/>
      <protection/>
    </xf>
    <xf numFmtId="0" fontId="13" fillId="21" borderId="17" xfId="70" applyFont="1" applyFill="1" applyBorder="1" applyAlignment="1">
      <alignment vertical="center" wrapText="1"/>
      <protection/>
    </xf>
    <xf numFmtId="0" fontId="13" fillId="21" borderId="18" xfId="70" applyFont="1" applyFill="1" applyBorder="1" applyAlignment="1">
      <alignment vertical="center" wrapText="1"/>
      <protection/>
    </xf>
    <xf numFmtId="0" fontId="13" fillId="21" borderId="19" xfId="70" applyFont="1" applyFill="1" applyBorder="1" applyAlignment="1">
      <alignment vertical="center" wrapText="1"/>
      <protection/>
    </xf>
    <xf numFmtId="0" fontId="13" fillId="21" borderId="22" xfId="70" applyFont="1" applyFill="1" applyBorder="1" applyAlignment="1">
      <alignment vertical="center" wrapText="1"/>
      <protection/>
    </xf>
    <xf numFmtId="0" fontId="13" fillId="21" borderId="0" xfId="70" applyFont="1" applyFill="1" applyBorder="1" applyAlignment="1">
      <alignment vertical="center" wrapText="1"/>
      <protection/>
    </xf>
    <xf numFmtId="0" fontId="13" fillId="21" borderId="53" xfId="70" applyFont="1" applyFill="1" applyBorder="1" applyAlignment="1">
      <alignment vertical="center" wrapText="1"/>
      <protection/>
    </xf>
    <xf numFmtId="0" fontId="13" fillId="21" borderId="11" xfId="70" applyFont="1" applyFill="1" applyBorder="1" applyAlignment="1">
      <alignment vertical="center" wrapText="1"/>
      <protection/>
    </xf>
    <xf numFmtId="0" fontId="13" fillId="21" borderId="59" xfId="70" applyFont="1" applyFill="1" applyBorder="1" applyAlignment="1">
      <alignment vertical="center" wrapText="1"/>
      <protection/>
    </xf>
    <xf numFmtId="0" fontId="13" fillId="21" borderId="13" xfId="70" applyFont="1" applyFill="1" applyBorder="1" applyAlignment="1">
      <alignment vertical="center" wrapText="1"/>
      <protection/>
    </xf>
    <xf numFmtId="0" fontId="0" fillId="21" borderId="17" xfId="0" applyFill="1" applyBorder="1" applyAlignment="1">
      <alignment vertical="center"/>
    </xf>
    <xf numFmtId="0" fontId="0" fillId="21" borderId="18" xfId="0" applyFill="1" applyBorder="1" applyAlignment="1">
      <alignment vertical="center"/>
    </xf>
    <xf numFmtId="0" fontId="0" fillId="21" borderId="19" xfId="0" applyFill="1" applyBorder="1" applyAlignment="1">
      <alignment vertical="center"/>
    </xf>
    <xf numFmtId="0" fontId="0" fillId="21" borderId="11" xfId="0" applyFill="1" applyBorder="1" applyAlignment="1">
      <alignment vertical="center"/>
    </xf>
    <xf numFmtId="0" fontId="0" fillId="21" borderId="59" xfId="0" applyFill="1" applyBorder="1" applyAlignment="1">
      <alignment vertical="center"/>
    </xf>
    <xf numFmtId="0" fontId="0" fillId="21" borderId="13" xfId="0" applyFill="1" applyBorder="1" applyAlignment="1">
      <alignment vertical="center"/>
    </xf>
    <xf numFmtId="0" fontId="10" fillId="21" borderId="17" xfId="70" applyFill="1" applyBorder="1" applyAlignment="1">
      <alignment horizontal="center" vertical="center" wrapText="1"/>
      <protection/>
    </xf>
    <xf numFmtId="0" fontId="10" fillId="21" borderId="18" xfId="70" applyFill="1" applyBorder="1" applyAlignment="1">
      <alignment horizontal="center" vertical="center" wrapText="1"/>
      <protection/>
    </xf>
    <xf numFmtId="0" fontId="10" fillId="21" borderId="19" xfId="70" applyFill="1" applyBorder="1" applyAlignment="1">
      <alignment horizontal="center" vertical="center" wrapText="1"/>
      <protection/>
    </xf>
    <xf numFmtId="0" fontId="10" fillId="21" borderId="11" xfId="70" applyFill="1" applyBorder="1" applyAlignment="1">
      <alignment horizontal="center" vertical="center" wrapText="1"/>
      <protection/>
    </xf>
    <xf numFmtId="0" fontId="10" fillId="21" borderId="59" xfId="70" applyFill="1" applyBorder="1" applyAlignment="1">
      <alignment horizontal="center" vertical="center" wrapText="1"/>
      <protection/>
    </xf>
    <xf numFmtId="0" fontId="10" fillId="21" borderId="13" xfId="70" applyFill="1" applyBorder="1" applyAlignment="1">
      <alignment horizontal="center" vertical="center" wrapText="1"/>
      <protection/>
    </xf>
    <xf numFmtId="0" fontId="10" fillId="21" borderId="10" xfId="70" applyFill="1" applyBorder="1" applyAlignment="1">
      <alignment horizontal="center" vertical="center"/>
      <protection/>
    </xf>
    <xf numFmtId="0" fontId="10" fillId="21" borderId="22" xfId="70" applyFill="1" applyBorder="1" applyAlignment="1">
      <alignment horizontal="center" vertical="center" wrapText="1"/>
      <protection/>
    </xf>
    <xf numFmtId="0" fontId="10" fillId="21" borderId="0" xfId="70" applyFill="1" applyBorder="1" applyAlignment="1">
      <alignment horizontal="center" vertical="center" wrapText="1"/>
      <protection/>
    </xf>
    <xf numFmtId="0" fontId="10" fillId="21" borderId="53" xfId="70" applyFill="1" applyBorder="1" applyAlignment="1">
      <alignment horizontal="center" vertical="center" wrapText="1"/>
      <protection/>
    </xf>
    <xf numFmtId="0" fontId="10" fillId="21" borderId="10" xfId="70" applyFill="1" applyBorder="1" applyAlignment="1">
      <alignment vertical="center" wrapText="1"/>
      <protection/>
    </xf>
    <xf numFmtId="0" fontId="10" fillId="11" borderId="14" xfId="70" applyFont="1" applyFill="1" applyBorder="1" applyAlignment="1">
      <alignment horizontal="center" vertical="center"/>
      <protection/>
    </xf>
    <xf numFmtId="0" fontId="10" fillId="11" borderId="15" xfId="70" applyFont="1" applyFill="1" applyBorder="1" applyAlignment="1">
      <alignment horizontal="center" vertical="center"/>
      <protection/>
    </xf>
    <xf numFmtId="0" fontId="10" fillId="11" borderId="16" xfId="70" applyFont="1" applyFill="1" applyBorder="1" applyAlignment="1">
      <alignment horizontal="center" vertical="center"/>
      <protection/>
    </xf>
    <xf numFmtId="0" fontId="0" fillId="11" borderId="15" xfId="0" applyFill="1" applyBorder="1" applyAlignment="1">
      <alignment horizontal="center" vertical="center"/>
    </xf>
    <xf numFmtId="0" fontId="0" fillId="11" borderId="16" xfId="0" applyFill="1" applyBorder="1" applyAlignment="1">
      <alignment horizontal="center" vertical="center"/>
    </xf>
    <xf numFmtId="0" fontId="6" fillId="10" borderId="10" xfId="0" applyFont="1" applyFill="1" applyBorder="1" applyAlignment="1">
      <alignment horizontal="center" vertical="center"/>
    </xf>
    <xf numFmtId="0" fontId="6" fillId="11" borderId="10" xfId="0" applyFont="1" applyFill="1" applyBorder="1" applyAlignment="1">
      <alignment vertical="center" wrapText="1"/>
    </xf>
    <xf numFmtId="0" fontId="6" fillId="11" borderId="14" xfId="0" applyFont="1" applyFill="1" applyBorder="1" applyAlignment="1">
      <alignment vertical="center" wrapText="1"/>
    </xf>
    <xf numFmtId="0" fontId="6" fillId="11" borderId="15" xfId="0" applyFont="1" applyFill="1" applyBorder="1" applyAlignment="1">
      <alignment vertical="center" wrapText="1"/>
    </xf>
    <xf numFmtId="0" fontId="6" fillId="11" borderId="16" xfId="0" applyFont="1" applyFill="1" applyBorder="1" applyAlignment="1">
      <alignment vertical="center" wrapText="1"/>
    </xf>
    <xf numFmtId="0" fontId="6" fillId="21" borderId="10" xfId="0" applyFont="1" applyFill="1" applyBorder="1" applyAlignment="1">
      <alignment vertical="center" wrapText="1"/>
    </xf>
    <xf numFmtId="0" fontId="6" fillId="26" borderId="10" xfId="0" applyFont="1" applyFill="1" applyBorder="1" applyAlignment="1">
      <alignment vertical="center"/>
    </xf>
    <xf numFmtId="0" fontId="10" fillId="7" borderId="10" xfId="70" applyFill="1" applyBorder="1" applyAlignment="1">
      <alignment vertical="center"/>
      <protection/>
    </xf>
    <xf numFmtId="0" fontId="6" fillId="15" borderId="10" xfId="0" applyFont="1" applyFill="1" applyBorder="1" applyAlignment="1">
      <alignment vertical="center"/>
    </xf>
    <xf numFmtId="0" fontId="10" fillId="21" borderId="10" xfId="70" applyFill="1" applyBorder="1" applyAlignment="1">
      <alignment vertical="center"/>
      <protection/>
    </xf>
    <xf numFmtId="0" fontId="10" fillId="3" borderId="10" xfId="70" applyFill="1" applyBorder="1" applyAlignment="1">
      <alignment vertical="center"/>
      <protection/>
    </xf>
    <xf numFmtId="0" fontId="68" fillId="21" borderId="10" xfId="0" applyFont="1" applyFill="1" applyBorder="1" applyAlignment="1">
      <alignment vertical="center" wrapText="1"/>
    </xf>
    <xf numFmtId="0" fontId="68" fillId="21" borderId="14" xfId="0" applyFont="1" applyFill="1" applyBorder="1" applyAlignment="1">
      <alignment vertical="center" wrapText="1"/>
    </xf>
    <xf numFmtId="0" fontId="50" fillId="31" borderId="17" xfId="70" applyFont="1" applyFill="1" applyBorder="1" applyAlignment="1">
      <alignment horizontal="center" vertical="center"/>
      <protection/>
    </xf>
    <xf numFmtId="0" fontId="50" fillId="31" borderId="18" xfId="70" applyFont="1" applyFill="1" applyBorder="1" applyAlignment="1">
      <alignment horizontal="center" vertical="center"/>
      <protection/>
    </xf>
    <xf numFmtId="0" fontId="50" fillId="31" borderId="19" xfId="70" applyFont="1" applyFill="1" applyBorder="1" applyAlignment="1">
      <alignment horizontal="center" vertical="center"/>
      <protection/>
    </xf>
    <xf numFmtId="0" fontId="10" fillId="21" borderId="14" xfId="70" applyFill="1" applyBorder="1" applyAlignment="1">
      <alignment horizontal="center" vertical="center"/>
      <protection/>
    </xf>
    <xf numFmtId="0" fontId="10" fillId="21" borderId="16" xfId="70" applyFill="1" applyBorder="1" applyAlignment="1">
      <alignment horizontal="center" vertical="center"/>
      <protection/>
    </xf>
    <xf numFmtId="0" fontId="10" fillId="11" borderId="10" xfId="70" applyFill="1" applyBorder="1" applyAlignment="1">
      <alignment horizontal="center" vertical="center" shrinkToFit="1"/>
      <protection/>
    </xf>
    <xf numFmtId="0" fontId="10" fillId="21" borderId="12" xfId="70" applyFill="1" applyBorder="1" applyAlignment="1">
      <alignment horizontal="center" vertical="center"/>
      <protection/>
    </xf>
    <xf numFmtId="0" fontId="10" fillId="11" borderId="16" xfId="70" applyFill="1" applyBorder="1" applyAlignment="1">
      <alignment horizontal="center" vertical="center"/>
      <protection/>
    </xf>
    <xf numFmtId="0" fontId="10" fillId="11" borderId="10" xfId="70" applyFill="1" applyBorder="1" applyAlignment="1">
      <alignment horizontal="center" vertical="center" wrapText="1"/>
      <protection/>
    </xf>
    <xf numFmtId="0" fontId="10" fillId="11" borderId="10" xfId="70" applyFill="1" applyBorder="1" applyAlignment="1">
      <alignment horizontal="center" vertical="center"/>
      <protection/>
    </xf>
    <xf numFmtId="0" fontId="10" fillId="11" borderId="10" xfId="70" applyFill="1" applyBorder="1" applyAlignment="1">
      <alignment horizontal="center"/>
      <protection/>
    </xf>
    <xf numFmtId="0" fontId="10" fillId="0" borderId="10" xfId="70" applyFill="1" applyBorder="1" applyAlignment="1">
      <alignment horizontal="center" vertical="center"/>
      <protection/>
    </xf>
    <xf numFmtId="0" fontId="10" fillId="11" borderId="10" xfId="70" applyFont="1" applyFill="1" applyBorder="1" applyAlignment="1">
      <alignment horizontal="center" vertical="center"/>
      <protection/>
    </xf>
    <xf numFmtId="0" fontId="10" fillId="11" borderId="17" xfId="70" applyFill="1" applyBorder="1" applyAlignment="1">
      <alignment horizontal="center" vertical="center"/>
      <protection/>
    </xf>
    <xf numFmtId="0" fontId="10" fillId="11" borderId="18" xfId="70" applyFill="1" applyBorder="1" applyAlignment="1">
      <alignment horizontal="center" vertical="center"/>
      <protection/>
    </xf>
    <xf numFmtId="0" fontId="10" fillId="11" borderId="19" xfId="70" applyFill="1" applyBorder="1" applyAlignment="1">
      <alignment horizontal="center" vertical="center"/>
      <protection/>
    </xf>
    <xf numFmtId="0" fontId="10" fillId="11" borderId="11" xfId="70" applyFill="1" applyBorder="1" applyAlignment="1">
      <alignment horizontal="center" vertical="center"/>
      <protection/>
    </xf>
    <xf numFmtId="0" fontId="10" fillId="11" borderId="12" xfId="70" applyFill="1" applyBorder="1" applyAlignment="1">
      <alignment horizontal="center" vertical="center"/>
      <protection/>
    </xf>
    <xf numFmtId="0" fontId="10" fillId="11" borderId="13" xfId="70" applyFill="1" applyBorder="1" applyAlignment="1">
      <alignment horizontal="center" vertical="center"/>
      <protection/>
    </xf>
    <xf numFmtId="0" fontId="10" fillId="0" borderId="14" xfId="70" applyFill="1" applyBorder="1" applyAlignment="1">
      <alignment horizontal="center" vertical="center"/>
      <protection/>
    </xf>
    <xf numFmtId="0" fontId="10" fillId="0" borderId="16" xfId="70" applyFill="1" applyBorder="1" applyAlignment="1">
      <alignment horizontal="center" vertical="center"/>
      <protection/>
    </xf>
    <xf numFmtId="0" fontId="10" fillId="5" borderId="10" xfId="70" applyFill="1" applyBorder="1" applyAlignment="1">
      <alignment vertical="center"/>
      <protection/>
    </xf>
    <xf numFmtId="49" fontId="10" fillId="21" borderId="14" xfId="70" applyNumberFormat="1" applyFill="1" applyBorder="1" applyAlignment="1">
      <alignment horizontal="center" vertical="center"/>
      <protection/>
    </xf>
    <xf numFmtId="49" fontId="10" fillId="21" borderId="16" xfId="70" applyNumberFormat="1" applyFill="1" applyBorder="1" applyAlignment="1">
      <alignment horizontal="center" vertical="center"/>
      <protection/>
    </xf>
    <xf numFmtId="0" fontId="10" fillId="21" borderId="14" xfId="70" applyFill="1" applyBorder="1" applyAlignment="1">
      <alignment horizontal="center" vertical="center" shrinkToFit="1"/>
      <protection/>
    </xf>
    <xf numFmtId="0" fontId="10" fillId="21" borderId="16" xfId="70" applyFill="1" applyBorder="1" applyAlignment="1">
      <alignment horizontal="center" vertical="center" shrinkToFit="1"/>
      <protection/>
    </xf>
    <xf numFmtId="0" fontId="10" fillId="5" borderId="14" xfId="70" applyFill="1" applyBorder="1" applyAlignment="1">
      <alignment horizontal="center" vertical="center"/>
      <protection/>
    </xf>
    <xf numFmtId="0" fontId="10" fillId="5" borderId="15" xfId="70" applyFill="1" applyBorder="1" applyAlignment="1">
      <alignment horizontal="center" vertical="center"/>
      <protection/>
    </xf>
    <xf numFmtId="0" fontId="10" fillId="5" borderId="16" xfId="70" applyFill="1" applyBorder="1" applyAlignment="1">
      <alignment horizontal="center" vertical="center"/>
      <protection/>
    </xf>
    <xf numFmtId="0" fontId="10" fillId="5" borderId="10" xfId="70" applyFill="1" applyBorder="1" applyAlignment="1">
      <alignment horizontal="center" vertical="center"/>
      <protection/>
    </xf>
    <xf numFmtId="0" fontId="10" fillId="21" borderId="14" xfId="70" applyFont="1" applyFill="1" applyBorder="1" applyAlignment="1">
      <alignment horizontal="center" vertical="center" shrinkToFit="1"/>
      <protection/>
    </xf>
    <xf numFmtId="0" fontId="10" fillId="11" borderId="20" xfId="70" applyFont="1" applyFill="1" applyBorder="1" applyAlignment="1">
      <alignment horizontal="center" vertical="center" textRotation="255"/>
      <protection/>
    </xf>
    <xf numFmtId="0" fontId="10" fillId="11" borderId="21" xfId="70" applyFill="1" applyBorder="1" applyAlignment="1">
      <alignment horizontal="center" vertical="center" textRotation="255"/>
      <protection/>
    </xf>
    <xf numFmtId="0" fontId="10" fillId="11" borderId="54" xfId="70" applyFill="1" applyBorder="1" applyAlignment="1">
      <alignment horizontal="center" vertical="center" textRotation="255"/>
      <protection/>
    </xf>
    <xf numFmtId="193" fontId="10" fillId="0" borderId="10" xfId="70" applyNumberFormat="1" applyFill="1" applyBorder="1" applyAlignment="1">
      <alignment horizontal="center" vertical="center"/>
      <protection/>
    </xf>
    <xf numFmtId="0" fontId="10" fillId="11" borderId="22" xfId="70" applyFill="1" applyBorder="1" applyAlignment="1">
      <alignment horizontal="center" vertical="center"/>
      <protection/>
    </xf>
    <xf numFmtId="0" fontId="10" fillId="11" borderId="0" xfId="70" applyFill="1" applyBorder="1" applyAlignment="1">
      <alignment horizontal="center" vertical="center"/>
      <protection/>
    </xf>
    <xf numFmtId="0" fontId="10" fillId="11" borderId="53" xfId="70" applyFill="1" applyBorder="1" applyAlignment="1">
      <alignment horizontal="center" vertical="center"/>
      <protection/>
    </xf>
    <xf numFmtId="0" fontId="47" fillId="11" borderId="14" xfId="70" applyFont="1" applyFill="1" applyBorder="1" applyAlignment="1">
      <alignment horizontal="center" vertical="center"/>
      <protection/>
    </xf>
    <xf numFmtId="0" fontId="47" fillId="11" borderId="15" xfId="70" applyFont="1" applyFill="1" applyBorder="1" applyAlignment="1">
      <alignment horizontal="center" vertical="center"/>
      <protection/>
    </xf>
    <xf numFmtId="0" fontId="47" fillId="11" borderId="16" xfId="70" applyFont="1" applyFill="1" applyBorder="1" applyAlignment="1">
      <alignment horizontal="center" vertical="center"/>
      <protection/>
    </xf>
    <xf numFmtId="49" fontId="10" fillId="11" borderId="10" xfId="70" applyNumberFormat="1" applyFont="1" applyFill="1" applyBorder="1" applyAlignment="1">
      <alignment horizontal="center" vertical="center"/>
      <protection/>
    </xf>
    <xf numFmtId="0" fontId="10" fillId="0" borderId="14" xfId="70" applyFont="1" applyFill="1" applyBorder="1" applyAlignment="1">
      <alignment horizontal="center" vertical="center"/>
      <protection/>
    </xf>
    <xf numFmtId="0" fontId="10" fillId="0" borderId="15" xfId="70" applyFill="1" applyBorder="1" applyAlignment="1">
      <alignment horizontal="center" vertical="center"/>
      <protection/>
    </xf>
    <xf numFmtId="0" fontId="10" fillId="0" borderId="16" xfId="70" applyFill="1" applyBorder="1" applyAlignment="1">
      <alignment horizontal="center" vertical="center"/>
      <protection/>
    </xf>
    <xf numFmtId="49" fontId="10" fillId="0" borderId="17" xfId="70" applyNumberFormat="1" applyFont="1" applyFill="1" applyBorder="1" applyAlignment="1">
      <alignment horizontal="center" vertical="top" wrapText="1"/>
      <protection/>
    </xf>
    <xf numFmtId="49" fontId="10" fillId="0" borderId="18" xfId="70" applyNumberFormat="1" applyFill="1" applyBorder="1" applyAlignment="1">
      <alignment horizontal="center" vertical="top"/>
      <protection/>
    </xf>
    <xf numFmtId="49" fontId="10" fillId="0" borderId="19" xfId="70" applyNumberFormat="1" applyFill="1" applyBorder="1" applyAlignment="1">
      <alignment horizontal="center" vertical="top"/>
      <protection/>
    </xf>
    <xf numFmtId="49" fontId="10" fillId="0" borderId="22" xfId="70" applyNumberFormat="1" applyFill="1" applyBorder="1" applyAlignment="1">
      <alignment horizontal="center" vertical="top"/>
      <protection/>
    </xf>
    <xf numFmtId="49" fontId="10" fillId="0" borderId="0" xfId="70" applyNumberFormat="1" applyFill="1" applyBorder="1" applyAlignment="1">
      <alignment horizontal="center" vertical="top"/>
      <protection/>
    </xf>
    <xf numFmtId="49" fontId="10" fillId="0" borderId="53" xfId="70" applyNumberFormat="1" applyFill="1" applyBorder="1" applyAlignment="1">
      <alignment horizontal="center" vertical="top"/>
      <protection/>
    </xf>
    <xf numFmtId="49" fontId="10" fillId="0" borderId="11" xfId="70" applyNumberFormat="1" applyFill="1" applyBorder="1" applyAlignment="1">
      <alignment horizontal="center" vertical="top"/>
      <protection/>
    </xf>
    <xf numFmtId="49" fontId="10" fillId="0" borderId="12" xfId="70" applyNumberFormat="1" applyFill="1" applyBorder="1" applyAlignment="1">
      <alignment horizontal="center" vertical="top"/>
      <protection/>
    </xf>
    <xf numFmtId="49" fontId="10" fillId="0" borderId="13" xfId="70" applyNumberFormat="1" applyFill="1" applyBorder="1" applyAlignment="1">
      <alignment horizontal="center" vertical="top"/>
      <protection/>
    </xf>
    <xf numFmtId="0" fontId="10" fillId="11" borderId="10" xfId="70" applyFill="1" applyBorder="1" applyAlignment="1">
      <alignment horizontal="center" vertical="center" textRotation="255"/>
      <protection/>
    </xf>
    <xf numFmtId="0" fontId="10" fillId="11" borderId="20" xfId="70" applyFont="1" applyFill="1" applyBorder="1" applyAlignment="1">
      <alignment horizontal="center" vertical="center"/>
      <protection/>
    </xf>
    <xf numFmtId="0" fontId="10" fillId="11" borderId="20" xfId="70" applyFill="1" applyBorder="1" applyAlignment="1">
      <alignment horizontal="center" vertical="center"/>
      <protection/>
    </xf>
    <xf numFmtId="0" fontId="10" fillId="11" borderId="17" xfId="70" applyFill="1" applyBorder="1" applyAlignment="1">
      <alignment horizontal="center" vertical="center" wrapText="1"/>
      <protection/>
    </xf>
    <xf numFmtId="0" fontId="10" fillId="21" borderId="12" xfId="70" applyFill="1" applyBorder="1" applyAlignment="1">
      <alignment vertical="center"/>
      <protection/>
    </xf>
    <xf numFmtId="178" fontId="10" fillId="0" borderId="10" xfId="70" applyNumberFormat="1" applyFill="1" applyBorder="1" applyAlignment="1">
      <alignment horizontal="center" vertical="center"/>
      <protection/>
    </xf>
    <xf numFmtId="49" fontId="10" fillId="0" borderId="10" xfId="70" applyNumberFormat="1" applyFont="1" applyFill="1" applyBorder="1" applyAlignment="1">
      <alignment horizontal="center" vertical="center"/>
      <protection/>
    </xf>
    <xf numFmtId="49" fontId="10" fillId="0" borderId="10" xfId="70" applyNumberFormat="1" applyFill="1" applyBorder="1" applyAlignment="1">
      <alignment horizontal="center" vertical="center"/>
      <protection/>
    </xf>
    <xf numFmtId="49" fontId="10" fillId="11" borderId="10" xfId="70" applyNumberFormat="1" applyFill="1" applyBorder="1" applyAlignment="1">
      <alignment horizontal="center" vertical="center"/>
      <protection/>
    </xf>
    <xf numFmtId="0" fontId="10" fillId="0" borderId="54" xfId="70" applyFill="1" applyBorder="1" applyAlignment="1">
      <alignment horizontal="center" vertical="center"/>
      <protection/>
    </xf>
    <xf numFmtId="49" fontId="10" fillId="0" borderId="20" xfId="70" applyNumberFormat="1" applyFont="1" applyFill="1" applyBorder="1" applyAlignment="1">
      <alignment horizontal="center" vertical="center"/>
      <protection/>
    </xf>
    <xf numFmtId="49" fontId="10" fillId="0" borderId="20" xfId="70" applyNumberFormat="1" applyFill="1" applyBorder="1" applyAlignment="1">
      <alignment horizontal="center" vertical="center"/>
      <protection/>
    </xf>
    <xf numFmtId="0" fontId="10" fillId="11" borderId="14" xfId="70" applyFill="1" applyBorder="1" applyAlignment="1">
      <alignment horizontal="center" vertical="center"/>
      <protection/>
    </xf>
    <xf numFmtId="0" fontId="10" fillId="11" borderId="15" xfId="70" applyFill="1" applyBorder="1" applyAlignment="1">
      <alignment horizontal="center" vertical="center"/>
      <protection/>
    </xf>
    <xf numFmtId="0" fontId="10" fillId="11" borderId="16" xfId="70" applyFill="1" applyBorder="1" applyAlignment="1">
      <alignment horizontal="center" vertical="center"/>
      <protection/>
    </xf>
    <xf numFmtId="0" fontId="67" fillId="11" borderId="10" xfId="0" applyFont="1" applyFill="1" applyBorder="1" applyAlignment="1">
      <alignment horizontal="center" vertical="center"/>
    </xf>
    <xf numFmtId="0" fontId="67" fillId="11" borderId="14" xfId="0" applyFont="1" applyFill="1" applyBorder="1" applyAlignment="1">
      <alignment horizontal="center" vertical="center"/>
    </xf>
    <xf numFmtId="0" fontId="10" fillId="21" borderId="67" xfId="70" applyFont="1" applyFill="1" applyBorder="1" applyAlignment="1">
      <alignment horizontal="center" vertical="center"/>
      <protection/>
    </xf>
    <xf numFmtId="0" fontId="0" fillId="0" borderId="59" xfId="0" applyBorder="1" applyAlignment="1">
      <alignment vertical="center"/>
    </xf>
    <xf numFmtId="0" fontId="0" fillId="0" borderId="13" xfId="0" applyBorder="1" applyAlignment="1">
      <alignment vertical="center"/>
    </xf>
    <xf numFmtId="0" fontId="11" fillId="0" borderId="14" xfId="70" applyFont="1" applyFill="1" applyBorder="1" applyAlignment="1">
      <alignment horizontal="center"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0" fontId="10" fillId="11" borderId="10" xfId="70" applyFont="1" applyFill="1" applyBorder="1" applyAlignment="1">
      <alignment vertical="center" shrinkToFit="1"/>
      <protection/>
    </xf>
    <xf numFmtId="0" fontId="6" fillId="11" borderId="17" xfId="72" applyFont="1" applyFill="1" applyBorder="1" applyAlignment="1" applyProtection="1">
      <alignment horizontal="left" vertical="center" wrapText="1"/>
      <protection/>
    </xf>
    <xf numFmtId="0" fontId="6" fillId="11" borderId="18" xfId="72" applyFont="1" applyFill="1" applyBorder="1" applyAlignment="1" applyProtection="1">
      <alignment horizontal="left" vertical="center" wrapText="1"/>
      <protection/>
    </xf>
    <xf numFmtId="0" fontId="6" fillId="11" borderId="19" xfId="72" applyFont="1" applyFill="1" applyBorder="1" applyAlignment="1" applyProtection="1">
      <alignment horizontal="left" vertical="center" wrapText="1"/>
      <protection/>
    </xf>
    <xf numFmtId="0" fontId="6" fillId="11" borderId="11" xfId="72" applyFont="1" applyFill="1" applyBorder="1" applyAlignment="1" applyProtection="1">
      <alignment horizontal="left" vertical="center" wrapText="1"/>
      <protection/>
    </xf>
    <xf numFmtId="0" fontId="6" fillId="11" borderId="59" xfId="72" applyFont="1" applyFill="1" applyBorder="1" applyAlignment="1" applyProtection="1">
      <alignment horizontal="left" vertical="center" wrapText="1"/>
      <protection/>
    </xf>
    <xf numFmtId="0" fontId="6" fillId="11" borderId="13" xfId="72" applyFont="1" applyFill="1" applyBorder="1" applyAlignment="1" applyProtection="1">
      <alignment horizontal="left" vertical="center" wrapText="1"/>
      <protection/>
    </xf>
    <xf numFmtId="0" fontId="7" fillId="5" borderId="10" xfId="72" applyFont="1" applyFill="1" applyBorder="1" applyAlignment="1" applyProtection="1">
      <alignment horizontal="center" vertical="center" shrinkToFit="1"/>
      <protection/>
    </xf>
    <xf numFmtId="0" fontId="6" fillId="0" borderId="17" xfId="72" applyFont="1" applyFill="1" applyBorder="1" applyAlignment="1" applyProtection="1">
      <alignment horizontal="left" vertical="center" wrapText="1"/>
      <protection/>
    </xf>
    <xf numFmtId="0" fontId="6" fillId="0" borderId="18" xfId="72" applyFont="1" applyFill="1" applyBorder="1" applyAlignment="1" applyProtection="1">
      <alignment horizontal="left" vertical="center" wrapText="1"/>
      <protection/>
    </xf>
    <xf numFmtId="0" fontId="6" fillId="0" borderId="19" xfId="72" applyFont="1" applyFill="1" applyBorder="1" applyAlignment="1" applyProtection="1">
      <alignment horizontal="left" vertical="center" wrapText="1"/>
      <protection/>
    </xf>
    <xf numFmtId="0" fontId="6" fillId="0" borderId="11" xfId="72" applyFont="1" applyFill="1" applyBorder="1" applyAlignment="1" applyProtection="1">
      <alignment horizontal="left" vertical="center" wrapText="1"/>
      <protection/>
    </xf>
    <xf numFmtId="0" fontId="6" fillId="0" borderId="59" xfId="72" applyFont="1" applyFill="1" applyBorder="1" applyAlignment="1" applyProtection="1">
      <alignment horizontal="left" vertical="center" wrapText="1"/>
      <protection/>
    </xf>
    <xf numFmtId="0" fontId="6" fillId="0" borderId="13" xfId="72" applyFont="1" applyFill="1" applyBorder="1" applyAlignment="1" applyProtection="1">
      <alignment horizontal="left" vertical="center" wrapText="1"/>
      <protection/>
    </xf>
    <xf numFmtId="0" fontId="6" fillId="0" borderId="12" xfId="72" applyFont="1" applyFill="1" applyBorder="1" applyAlignment="1" applyProtection="1">
      <alignment horizontal="center" vertical="center" shrinkToFit="1"/>
      <protection locked="0"/>
    </xf>
    <xf numFmtId="0" fontId="12" fillId="0" borderId="18" xfId="72" applyFont="1" applyFill="1" applyBorder="1" applyAlignment="1" applyProtection="1">
      <alignment horizontal="center" vertical="center" wrapText="1"/>
      <protection locked="0"/>
    </xf>
    <xf numFmtId="0" fontId="12" fillId="0" borderId="0" xfId="72" applyFont="1" applyFill="1" applyBorder="1" applyAlignment="1" applyProtection="1">
      <alignment horizontal="center" vertical="center" wrapText="1"/>
      <protection locked="0"/>
    </xf>
    <xf numFmtId="0" fontId="6" fillId="3" borderId="18" xfId="72" applyFont="1" applyFill="1" applyBorder="1" applyAlignment="1">
      <alignment horizontal="center" vertical="center" wrapText="1"/>
      <protection/>
    </xf>
    <xf numFmtId="0" fontId="6" fillId="3" borderId="0" xfId="72" applyFont="1" applyFill="1" applyBorder="1" applyAlignment="1">
      <alignment horizontal="center" vertical="center" wrapText="1"/>
      <protection/>
    </xf>
    <xf numFmtId="0" fontId="6" fillId="29" borderId="18" xfId="72" applyFont="1" applyFill="1" applyBorder="1" applyAlignment="1">
      <alignment horizontal="center" vertical="center" wrapText="1"/>
      <protection/>
    </xf>
    <xf numFmtId="0" fontId="6" fillId="29" borderId="0" xfId="72" applyFont="1" applyFill="1" applyBorder="1" applyAlignment="1">
      <alignment horizontal="center" vertical="center" wrapText="1"/>
      <protection/>
    </xf>
    <xf numFmtId="0" fontId="12" fillId="0" borderId="34" xfId="72" applyFont="1" applyFill="1" applyBorder="1" applyAlignment="1" applyProtection="1">
      <alignment horizontal="center" vertical="center" wrapText="1"/>
      <protection locked="0"/>
    </xf>
    <xf numFmtId="0" fontId="12" fillId="0" borderId="27" xfId="72" applyFont="1" applyFill="1" applyBorder="1" applyAlignment="1" applyProtection="1">
      <alignment horizontal="center" vertical="center" wrapText="1"/>
      <protection locked="0"/>
    </xf>
    <xf numFmtId="0" fontId="6" fillId="0" borderId="18" xfId="72" applyFont="1" applyFill="1" applyBorder="1" applyAlignment="1" applyProtection="1">
      <alignment horizontal="center" vertical="center" wrapText="1"/>
      <protection locked="0"/>
    </xf>
    <xf numFmtId="0" fontId="12" fillId="29" borderId="33" xfId="72" applyFont="1" applyFill="1" applyBorder="1" applyAlignment="1">
      <alignment horizontal="center" vertical="center" wrapText="1"/>
      <protection/>
    </xf>
    <xf numFmtId="0" fontId="12" fillId="29" borderId="18" xfId="72" applyFont="1" applyFill="1" applyBorder="1" applyAlignment="1">
      <alignment horizontal="center" vertical="center" wrapText="1"/>
      <protection/>
    </xf>
    <xf numFmtId="0" fontId="12" fillId="29" borderId="37" xfId="72" applyFont="1" applyFill="1" applyBorder="1" applyAlignment="1">
      <alignment horizontal="center" vertical="center" wrapText="1"/>
      <protection/>
    </xf>
    <xf numFmtId="0" fontId="12" fillId="29" borderId="12" xfId="72" applyFont="1" applyFill="1" applyBorder="1" applyAlignment="1">
      <alignment horizontal="center" vertical="center" wrapText="1"/>
      <protection/>
    </xf>
    <xf numFmtId="0" fontId="6" fillId="0" borderId="12" xfId="72" applyFont="1" applyFill="1" applyBorder="1" applyAlignment="1" applyProtection="1">
      <alignment horizontal="center" vertical="center" wrapText="1"/>
      <protection locked="0"/>
    </xf>
    <xf numFmtId="0" fontId="12" fillId="6" borderId="18" xfId="72" applyFont="1" applyFill="1" applyBorder="1" applyAlignment="1">
      <alignment vertical="center" wrapText="1"/>
      <protection/>
    </xf>
    <xf numFmtId="176" fontId="6" fillId="0" borderId="68" xfId="72" applyNumberFormat="1" applyFont="1" applyBorder="1" applyAlignment="1" applyProtection="1">
      <alignment horizontal="center" vertical="center" shrinkToFit="1"/>
      <protection locked="0"/>
    </xf>
    <xf numFmtId="176" fontId="6" fillId="0" borderId="10" xfId="72" applyNumberFormat="1" applyFont="1" applyBorder="1" applyAlignment="1" applyProtection="1">
      <alignment horizontal="center" vertical="center" shrinkToFit="1"/>
      <protection locked="0"/>
    </xf>
    <xf numFmtId="176" fontId="6" fillId="0" borderId="44" xfId="72" applyNumberFormat="1" applyFont="1" applyBorder="1" applyAlignment="1" applyProtection="1">
      <alignment horizontal="center" vertical="center" shrinkToFit="1"/>
      <protection locked="0"/>
    </xf>
    <xf numFmtId="0" fontId="6" fillId="0" borderId="33" xfId="72" applyFont="1" applyBorder="1" applyAlignment="1">
      <alignment horizontal="center" vertical="center" wrapText="1"/>
      <protection/>
    </xf>
    <xf numFmtId="0" fontId="6" fillId="0" borderId="18" xfId="72" applyFont="1" applyBorder="1" applyAlignment="1">
      <alignment horizontal="center" vertical="center" wrapText="1"/>
      <protection/>
    </xf>
    <xf numFmtId="0" fontId="6" fillId="0" borderId="34" xfId="72" applyFont="1" applyBorder="1" applyAlignment="1">
      <alignment horizontal="center" vertical="center" wrapText="1"/>
      <protection/>
    </xf>
    <xf numFmtId="0" fontId="6" fillId="0" borderId="36" xfId="72" applyFont="1" applyBorder="1" applyAlignment="1">
      <alignment horizontal="center" vertical="center" wrapText="1"/>
      <protection/>
    </xf>
    <xf numFmtId="0" fontId="6" fillId="0" borderId="0" xfId="72" applyFont="1" applyBorder="1" applyAlignment="1">
      <alignment horizontal="center" vertical="center" wrapText="1"/>
      <protection/>
    </xf>
    <xf numFmtId="0" fontId="6" fillId="0" borderId="27" xfId="72" applyFont="1" applyBorder="1" applyAlignment="1">
      <alignment horizontal="center" vertical="center" wrapText="1"/>
      <protection/>
    </xf>
    <xf numFmtId="0" fontId="6" fillId="0" borderId="37" xfId="72" applyFont="1" applyBorder="1" applyAlignment="1">
      <alignment horizontal="center" vertical="center" wrapText="1"/>
      <protection/>
    </xf>
    <xf numFmtId="0" fontId="6" fillId="0" borderId="59" xfId="72" applyFont="1" applyBorder="1" applyAlignment="1">
      <alignment horizontal="center" vertical="center" wrapText="1"/>
      <protection/>
    </xf>
    <xf numFmtId="0" fontId="6" fillId="0" borderId="60" xfId="72" applyFont="1" applyBorder="1" applyAlignment="1">
      <alignment horizontal="center" vertical="center" wrapText="1"/>
      <protection/>
    </xf>
    <xf numFmtId="0" fontId="6" fillId="21" borderId="18" xfId="72" applyFont="1" applyFill="1" applyBorder="1" applyAlignment="1">
      <alignment horizontal="center" vertical="center" wrapText="1"/>
      <protection/>
    </xf>
    <xf numFmtId="0" fontId="6" fillId="21" borderId="0" xfId="72" applyFont="1" applyFill="1" applyBorder="1" applyAlignment="1">
      <alignment horizontal="center" vertical="center" wrapText="1"/>
      <protection/>
    </xf>
    <xf numFmtId="0" fontId="6" fillId="0" borderId="0" xfId="72" applyFont="1" applyFill="1" applyBorder="1" applyAlignment="1" applyProtection="1">
      <alignment horizontal="center" vertical="center" wrapText="1"/>
      <protection locked="0"/>
    </xf>
    <xf numFmtId="0" fontId="12" fillId="21" borderId="33" xfId="72" applyFont="1" applyFill="1" applyBorder="1" applyAlignment="1">
      <alignment horizontal="center" vertical="center" wrapText="1"/>
      <protection/>
    </xf>
    <xf numFmtId="0" fontId="12" fillId="21" borderId="18" xfId="72" applyFont="1" applyFill="1" applyBorder="1" applyAlignment="1">
      <alignment horizontal="center" vertical="center" wrapText="1"/>
      <protection/>
    </xf>
    <xf numFmtId="0" fontId="12" fillId="21" borderId="37" xfId="72" applyFont="1" applyFill="1" applyBorder="1" applyAlignment="1">
      <alignment horizontal="center" vertical="center" wrapText="1"/>
      <protection/>
    </xf>
    <xf numFmtId="0" fontId="12" fillId="21" borderId="12" xfId="72" applyFont="1" applyFill="1" applyBorder="1" applyAlignment="1">
      <alignment horizontal="center" vertical="center" wrapText="1"/>
      <protection/>
    </xf>
    <xf numFmtId="0" fontId="9" fillId="21" borderId="33" xfId="72" applyFont="1" applyFill="1" applyBorder="1" applyAlignment="1">
      <alignment horizontal="left" vertical="center" wrapText="1"/>
      <protection/>
    </xf>
    <xf numFmtId="0" fontId="9" fillId="21" borderId="18" xfId="72" applyFont="1" applyFill="1" applyBorder="1" applyAlignment="1">
      <alignment horizontal="left" vertical="center" wrapText="1"/>
      <protection/>
    </xf>
    <xf numFmtId="0" fontId="6" fillId="0" borderId="69" xfId="72" applyFont="1" applyBorder="1" applyAlignment="1">
      <alignment horizontal="center" vertical="center" wrapText="1"/>
      <protection/>
    </xf>
    <xf numFmtId="0" fontId="6" fillId="0" borderId="0" xfId="72" applyFont="1" applyBorder="1" applyAlignment="1">
      <alignment horizontal="center" vertical="center" wrapText="1"/>
      <protection/>
    </xf>
    <xf numFmtId="0" fontId="6" fillId="0" borderId="27" xfId="72" applyFont="1" applyBorder="1" applyAlignment="1">
      <alignment horizontal="center" vertical="center" wrapText="1"/>
      <protection/>
    </xf>
    <xf numFmtId="0" fontId="6" fillId="0" borderId="12" xfId="72" applyFont="1" applyBorder="1" applyAlignment="1">
      <alignment horizontal="center" vertical="center" wrapText="1"/>
      <protection/>
    </xf>
    <xf numFmtId="0" fontId="6" fillId="0" borderId="35" xfId="72" applyFont="1" applyBorder="1" applyAlignment="1">
      <alignment horizontal="center" vertical="center" wrapText="1"/>
      <protection/>
    </xf>
    <xf numFmtId="0" fontId="6" fillId="0" borderId="33" xfId="72" applyFont="1" applyBorder="1" applyAlignment="1" applyProtection="1">
      <alignment horizontal="left" vertical="top" wrapText="1"/>
      <protection locked="0"/>
    </xf>
    <xf numFmtId="0" fontId="6" fillId="0" borderId="18" xfId="72" applyFont="1" applyBorder="1" applyAlignment="1" applyProtection="1">
      <alignment horizontal="left" vertical="top" wrapText="1"/>
      <protection locked="0"/>
    </xf>
    <xf numFmtId="0" fontId="6" fillId="0" borderId="34" xfId="72" applyFont="1" applyBorder="1" applyAlignment="1" applyProtection="1">
      <alignment horizontal="left" vertical="top" wrapText="1"/>
      <protection locked="0"/>
    </xf>
    <xf numFmtId="0" fontId="6" fillId="0" borderId="36" xfId="72" applyFont="1" applyBorder="1" applyAlignment="1" applyProtection="1">
      <alignment horizontal="left" vertical="top" wrapText="1"/>
      <protection locked="0"/>
    </xf>
    <xf numFmtId="0" fontId="6" fillId="0" borderId="0" xfId="72" applyFont="1" applyBorder="1" applyAlignment="1" applyProtection="1">
      <alignment horizontal="left" vertical="top" wrapText="1"/>
      <protection locked="0"/>
    </xf>
    <xf numFmtId="0" fontId="6" fillId="0" borderId="27" xfId="72" applyFont="1" applyBorder="1" applyAlignment="1" applyProtection="1">
      <alignment horizontal="left" vertical="top" wrapText="1"/>
      <protection locked="0"/>
    </xf>
    <xf numFmtId="0" fontId="6" fillId="0" borderId="37" xfId="72" applyFont="1" applyBorder="1" applyAlignment="1" applyProtection="1">
      <alignment horizontal="left" vertical="top" wrapText="1"/>
      <protection locked="0"/>
    </xf>
    <xf numFmtId="0" fontId="6" fillId="0" borderId="12" xfId="72" applyFont="1" applyBorder="1" applyAlignment="1" applyProtection="1">
      <alignment horizontal="left" vertical="top" wrapText="1"/>
      <protection locked="0"/>
    </xf>
    <xf numFmtId="0" fontId="6" fillId="0" borderId="35" xfId="72" applyFont="1" applyBorder="1" applyAlignment="1" applyProtection="1">
      <alignment horizontal="left" vertical="top" wrapText="1"/>
      <protection locked="0"/>
    </xf>
    <xf numFmtId="0" fontId="6" fillId="0" borderId="70" xfId="72" applyFont="1" applyBorder="1" applyAlignment="1">
      <alignment horizontal="center" vertical="center" wrapText="1"/>
      <protection/>
    </xf>
    <xf numFmtId="0" fontId="6" fillId="0" borderId="71" xfId="72" applyFont="1" applyBorder="1" applyAlignment="1">
      <alignment horizontal="center" vertical="center" wrapText="1"/>
      <protection/>
    </xf>
    <xf numFmtId="0" fontId="6" fillId="0" borderId="72" xfId="72" applyFont="1" applyBorder="1" applyAlignment="1">
      <alignment horizontal="center" vertical="center" wrapText="1"/>
      <protection/>
    </xf>
    <xf numFmtId="0" fontId="6" fillId="0" borderId="70" xfId="72" applyFont="1" applyBorder="1" applyAlignment="1" applyProtection="1">
      <alignment horizontal="center" vertical="center" shrinkToFit="1"/>
      <protection locked="0"/>
    </xf>
    <xf numFmtId="0" fontId="6" fillId="0" borderId="71" xfId="72" applyFont="1" applyBorder="1" applyAlignment="1" applyProtection="1">
      <alignment horizontal="center" vertical="center" shrinkToFit="1"/>
      <protection locked="0"/>
    </xf>
    <xf numFmtId="0" fontId="6" fillId="0" borderId="72" xfId="72" applyFont="1" applyBorder="1" applyAlignment="1" applyProtection="1">
      <alignment horizontal="center" vertical="center" shrinkToFit="1"/>
      <protection locked="0"/>
    </xf>
    <xf numFmtId="0" fontId="6" fillId="0" borderId="68" xfId="72" applyFont="1" applyBorder="1" applyAlignment="1">
      <alignment horizontal="center" vertical="center" wrapText="1"/>
      <protection/>
    </xf>
    <xf numFmtId="0" fontId="6" fillId="0" borderId="10" xfId="72" applyFont="1" applyBorder="1" applyAlignment="1">
      <alignment horizontal="center" vertical="center" wrapText="1"/>
      <protection/>
    </xf>
    <xf numFmtId="0" fontId="6" fillId="0" borderId="44" xfId="72" applyFont="1" applyBorder="1" applyAlignment="1">
      <alignment horizontal="center" vertical="center" wrapText="1"/>
      <protection/>
    </xf>
    <xf numFmtId="0" fontId="6" fillId="0" borderId="73" xfId="72" applyFont="1" applyBorder="1" applyAlignment="1">
      <alignment horizontal="center" vertical="center" wrapText="1"/>
      <protection/>
    </xf>
    <xf numFmtId="0" fontId="6" fillId="0" borderId="74" xfId="72" applyFont="1" applyBorder="1" applyAlignment="1">
      <alignment horizontal="center" vertical="center" wrapText="1"/>
      <protection/>
    </xf>
    <xf numFmtId="0" fontId="12" fillId="21" borderId="18" xfId="72" applyFont="1" applyFill="1" applyBorder="1" applyAlignment="1">
      <alignment vertical="center" wrapText="1"/>
      <protection/>
    </xf>
    <xf numFmtId="0" fontId="12" fillId="21" borderId="0" xfId="72" applyFont="1" applyFill="1" applyBorder="1" applyAlignment="1">
      <alignment vertical="center" wrapText="1"/>
      <protection/>
    </xf>
    <xf numFmtId="0" fontId="12" fillId="6" borderId="0" xfId="72" applyFont="1" applyFill="1" applyBorder="1" applyAlignment="1">
      <alignment vertical="center" wrapText="1"/>
      <protection/>
    </xf>
    <xf numFmtId="0" fontId="12" fillId="3" borderId="0" xfId="72" applyFont="1" applyFill="1" applyBorder="1" applyAlignment="1">
      <alignment vertical="center" wrapText="1"/>
      <protection/>
    </xf>
    <xf numFmtId="0" fontId="9" fillId="0" borderId="12" xfId="72" applyFont="1" applyFill="1" applyBorder="1" applyAlignment="1" applyProtection="1">
      <alignment horizontal="center" vertical="center" shrinkToFit="1"/>
      <protection locked="0"/>
    </xf>
    <xf numFmtId="0" fontId="6" fillId="3" borderId="12" xfId="72" applyFont="1" applyFill="1" applyBorder="1" applyAlignment="1">
      <alignment horizontal="right" vertical="center" wrapText="1"/>
      <protection/>
    </xf>
    <xf numFmtId="0" fontId="12" fillId="29" borderId="36" xfId="72" applyFont="1" applyFill="1" applyBorder="1" applyAlignment="1">
      <alignment horizontal="center" vertical="center" wrapText="1"/>
      <protection/>
    </xf>
    <xf numFmtId="0" fontId="12" fillId="29" borderId="0" xfId="72" applyFont="1" applyFill="1" applyBorder="1" applyAlignment="1">
      <alignment horizontal="center" vertical="center" wrapText="1"/>
      <protection/>
    </xf>
    <xf numFmtId="0" fontId="12" fillId="3" borderId="33" xfId="72" applyFont="1" applyFill="1" applyBorder="1" applyAlignment="1">
      <alignment horizontal="center" vertical="center" wrapText="1"/>
      <protection/>
    </xf>
    <xf numFmtId="0" fontId="12" fillId="3" borderId="18" xfId="72" applyFont="1" applyFill="1" applyBorder="1" applyAlignment="1">
      <alignment horizontal="center" vertical="center" wrapText="1"/>
      <protection/>
    </xf>
    <xf numFmtId="0" fontId="12" fillId="3" borderId="36" xfId="72" applyFont="1" applyFill="1" applyBorder="1" applyAlignment="1">
      <alignment horizontal="center" vertical="center" wrapText="1"/>
      <protection/>
    </xf>
    <xf numFmtId="0" fontId="12" fillId="3" borderId="0" xfId="72" applyFont="1" applyFill="1" applyBorder="1" applyAlignment="1">
      <alignment horizontal="center" vertical="center" wrapText="1"/>
      <protection/>
    </xf>
    <xf numFmtId="0" fontId="12" fillId="3" borderId="37" xfId="72" applyFont="1" applyFill="1" applyBorder="1" applyAlignment="1">
      <alignment horizontal="center" vertical="center" wrapText="1"/>
      <protection/>
    </xf>
    <xf numFmtId="0" fontId="12" fillId="3" borderId="12" xfId="72" applyFont="1" applyFill="1" applyBorder="1" applyAlignment="1">
      <alignment horizontal="center" vertical="center" wrapText="1"/>
      <protection/>
    </xf>
    <xf numFmtId="0" fontId="12" fillId="21" borderId="36" xfId="72" applyFont="1" applyFill="1" applyBorder="1" applyAlignment="1">
      <alignment horizontal="center" vertical="center" wrapText="1"/>
      <protection/>
    </xf>
    <xf numFmtId="0" fontId="12" fillId="21" borderId="0" xfId="72" applyFont="1" applyFill="1" applyBorder="1" applyAlignment="1">
      <alignment horizontal="center" vertical="center" wrapText="1"/>
      <protection/>
    </xf>
    <xf numFmtId="0" fontId="0" fillId="3" borderId="18" xfId="72" applyFill="1" applyBorder="1" applyAlignment="1">
      <alignment horizontal="center" vertical="center" wrapText="1"/>
      <protection/>
    </xf>
    <xf numFmtId="0" fontId="0" fillId="3" borderId="34" xfId="72" applyFill="1" applyBorder="1" applyAlignment="1">
      <alignment horizontal="center" vertical="center" wrapText="1"/>
      <protection/>
    </xf>
    <xf numFmtId="0" fontId="0" fillId="3" borderId="12" xfId="72" applyFill="1" applyBorder="1" applyAlignment="1">
      <alignment horizontal="center" vertical="center" wrapText="1"/>
      <protection/>
    </xf>
    <xf numFmtId="0" fontId="0" fillId="3" borderId="35" xfId="72" applyFill="1" applyBorder="1" applyAlignment="1">
      <alignment horizontal="center" vertical="center" wrapText="1"/>
      <protection/>
    </xf>
    <xf numFmtId="0" fontId="9" fillId="21" borderId="33" xfId="72" applyFont="1" applyFill="1" applyBorder="1" applyAlignment="1">
      <alignment vertical="center" wrapText="1"/>
      <protection/>
    </xf>
    <xf numFmtId="0" fontId="9" fillId="21" borderId="18" xfId="72" applyFont="1" applyFill="1" applyBorder="1" applyAlignment="1">
      <alignment vertical="center" wrapText="1"/>
      <protection/>
    </xf>
    <xf numFmtId="0" fontId="9" fillId="29" borderId="33" xfId="72" applyFont="1" applyFill="1" applyBorder="1" applyAlignment="1">
      <alignment vertical="center" wrapText="1"/>
      <protection/>
    </xf>
    <xf numFmtId="0" fontId="9" fillId="29" borderId="18" xfId="72" applyFont="1" applyFill="1" applyBorder="1" applyAlignment="1">
      <alignment vertical="center" wrapText="1"/>
      <protection/>
    </xf>
    <xf numFmtId="0" fontId="9" fillId="3" borderId="33" xfId="72" applyFont="1" applyFill="1" applyBorder="1" applyAlignment="1">
      <alignment vertical="center" wrapText="1"/>
      <protection/>
    </xf>
    <xf numFmtId="0" fontId="9" fillId="3" borderId="18" xfId="72" applyFont="1" applyFill="1" applyBorder="1" applyAlignment="1">
      <alignment vertical="center" wrapText="1"/>
      <protection/>
    </xf>
    <xf numFmtId="0" fontId="0" fillId="3" borderId="33" xfId="72" applyFill="1" applyBorder="1" applyAlignment="1">
      <alignment horizontal="center" vertical="center" wrapText="1"/>
      <protection/>
    </xf>
    <xf numFmtId="0" fontId="0" fillId="3" borderId="36" xfId="72" applyFill="1" applyBorder="1" applyAlignment="1">
      <alignment horizontal="center" vertical="center" wrapText="1"/>
      <protection/>
    </xf>
    <xf numFmtId="0" fontId="12" fillId="0" borderId="12" xfId="72" applyFont="1" applyFill="1" applyBorder="1" applyAlignment="1" applyProtection="1">
      <alignment horizontal="center" vertical="center" wrapText="1"/>
      <protection locked="0"/>
    </xf>
    <xf numFmtId="0" fontId="9" fillId="29" borderId="34" xfId="72" applyFont="1" applyFill="1" applyBorder="1" applyAlignment="1">
      <alignment vertical="center" wrapText="1"/>
      <protection/>
    </xf>
    <xf numFmtId="0" fontId="6" fillId="29" borderId="12" xfId="72" applyFont="1" applyFill="1" applyBorder="1" applyAlignment="1">
      <alignment horizontal="center" vertical="center" wrapText="1"/>
      <protection/>
    </xf>
    <xf numFmtId="0" fontId="0" fillId="29" borderId="33" xfId="72" applyFill="1" applyBorder="1" applyAlignment="1">
      <alignment horizontal="center" vertical="center" wrapText="1"/>
      <protection/>
    </xf>
    <xf numFmtId="0" fontId="0" fillId="29" borderId="36" xfId="72" applyFill="1" applyBorder="1" applyAlignment="1">
      <alignment horizontal="center" vertical="center" wrapText="1"/>
      <protection/>
    </xf>
    <xf numFmtId="0" fontId="6" fillId="21" borderId="18" xfId="72" applyFont="1" applyFill="1" applyBorder="1" applyAlignment="1">
      <alignment horizontal="center" vertical="center" shrinkToFit="1"/>
      <protection/>
    </xf>
    <xf numFmtId="0" fontId="6" fillId="21" borderId="12" xfId="72" applyFont="1" applyFill="1" applyBorder="1" applyAlignment="1">
      <alignment horizontal="center" vertical="center" shrinkToFit="1"/>
      <protection/>
    </xf>
    <xf numFmtId="0" fontId="6" fillId="29" borderId="18" xfId="72" applyFont="1" applyFill="1" applyBorder="1" applyAlignment="1">
      <alignment horizontal="center" vertical="center" shrinkToFit="1"/>
      <protection/>
    </xf>
    <xf numFmtId="0" fontId="6" fillId="29" borderId="0" xfId="72" applyFont="1" applyFill="1" applyBorder="1" applyAlignment="1">
      <alignment horizontal="center" vertical="center" shrinkToFit="1"/>
      <protection/>
    </xf>
    <xf numFmtId="0" fontId="6" fillId="29" borderId="12" xfId="72" applyFont="1" applyFill="1" applyBorder="1" applyAlignment="1">
      <alignment horizontal="center" vertical="center" shrinkToFit="1"/>
      <protection/>
    </xf>
    <xf numFmtId="0" fontId="6" fillId="21" borderId="12" xfId="72" applyFont="1" applyFill="1" applyBorder="1" applyAlignment="1">
      <alignment horizontal="center" vertical="center" wrapText="1"/>
      <protection/>
    </xf>
    <xf numFmtId="0" fontId="12" fillId="0" borderId="33" xfId="72" applyFont="1" applyBorder="1" applyAlignment="1">
      <alignment horizontal="center" vertical="center" wrapText="1"/>
      <protection/>
    </xf>
    <xf numFmtId="0" fontId="12" fillId="0" borderId="18" xfId="72" applyFont="1" applyBorder="1" applyAlignment="1">
      <alignment horizontal="center" vertical="center" wrapText="1"/>
      <protection/>
    </xf>
    <xf numFmtId="0" fontId="12" fillId="0" borderId="34" xfId="72" applyFont="1" applyBorder="1" applyAlignment="1">
      <alignment horizontal="center" vertical="center" wrapText="1"/>
      <protection/>
    </xf>
    <xf numFmtId="0" fontId="12" fillId="0" borderId="37" xfId="72" applyFont="1" applyBorder="1" applyAlignment="1">
      <alignment horizontal="center" vertical="center" wrapText="1"/>
      <protection/>
    </xf>
    <xf numFmtId="0" fontId="12" fillId="0" borderId="12" xfId="72" applyFont="1" applyBorder="1" applyAlignment="1">
      <alignment horizontal="center" vertical="center" wrapText="1"/>
      <protection/>
    </xf>
    <xf numFmtId="0" fontId="12" fillId="0" borderId="35" xfId="72" applyFont="1" applyBorder="1" applyAlignment="1">
      <alignment horizontal="center" vertical="center" wrapText="1"/>
      <protection/>
    </xf>
    <xf numFmtId="0" fontId="6" fillId="29" borderId="33" xfId="72" applyFont="1" applyFill="1" applyBorder="1" applyAlignment="1">
      <alignment horizontal="center" vertical="center" wrapText="1"/>
      <protection/>
    </xf>
    <xf numFmtId="0" fontId="6" fillId="29" borderId="37" xfId="72" applyFont="1" applyFill="1" applyBorder="1" applyAlignment="1">
      <alignment horizontal="center" vertical="center" wrapText="1"/>
      <protection/>
    </xf>
    <xf numFmtId="0" fontId="0" fillId="21" borderId="18" xfId="72" applyFill="1" applyBorder="1" applyAlignment="1">
      <alignment horizontal="center" vertical="center" wrapText="1"/>
      <protection/>
    </xf>
    <xf numFmtId="0" fontId="0" fillId="21" borderId="12" xfId="72" applyFill="1" applyBorder="1" applyAlignment="1">
      <alignment horizontal="center" vertical="center" wrapText="1"/>
      <protection/>
    </xf>
    <xf numFmtId="0" fontId="6" fillId="21" borderId="18" xfId="72" applyFont="1" applyFill="1" applyBorder="1" applyAlignment="1" applyProtection="1">
      <alignment horizontal="center" vertical="center" wrapText="1"/>
      <protection locked="0"/>
    </xf>
    <xf numFmtId="0" fontId="6" fillId="21" borderId="12" xfId="72" applyFont="1" applyFill="1" applyBorder="1" applyAlignment="1" applyProtection="1">
      <alignment horizontal="center" vertical="center" wrapText="1"/>
      <protection locked="0"/>
    </xf>
    <xf numFmtId="0" fontId="6" fillId="3" borderId="12" xfId="72" applyFont="1" applyFill="1" applyBorder="1" applyAlignment="1">
      <alignment horizontal="center" vertical="center" wrapText="1"/>
      <protection/>
    </xf>
    <xf numFmtId="0" fontId="6" fillId="3" borderId="33" xfId="72" applyFont="1" applyFill="1" applyBorder="1" applyAlignment="1">
      <alignment horizontal="center" vertical="center" wrapText="1"/>
      <protection/>
    </xf>
    <xf numFmtId="0" fontId="6" fillId="3" borderId="37" xfId="72" applyFont="1" applyFill="1" applyBorder="1" applyAlignment="1">
      <alignment horizontal="center" vertical="center" wrapText="1"/>
      <protection/>
    </xf>
    <xf numFmtId="0" fontId="6" fillId="3" borderId="18" xfId="72" applyFont="1" applyFill="1" applyBorder="1" applyAlignment="1">
      <alignment horizontal="center" vertical="center" shrinkToFit="1"/>
      <protection/>
    </xf>
    <xf numFmtId="0" fontId="6" fillId="3" borderId="12" xfId="72" applyFont="1" applyFill="1" applyBorder="1" applyAlignment="1">
      <alignment horizontal="center" vertical="center" shrinkToFit="1"/>
      <protection/>
    </xf>
    <xf numFmtId="0" fontId="0" fillId="21" borderId="34" xfId="72" applyFill="1" applyBorder="1" applyAlignment="1">
      <alignment horizontal="center" vertical="center" wrapText="1"/>
      <protection/>
    </xf>
    <xf numFmtId="0" fontId="0" fillId="21" borderId="35" xfId="72" applyFill="1" applyBorder="1" applyAlignment="1">
      <alignment horizontal="center" vertical="center" wrapText="1"/>
      <protection/>
    </xf>
    <xf numFmtId="0" fontId="0" fillId="3" borderId="15" xfId="72" applyFill="1" applyBorder="1" applyAlignment="1">
      <alignment horizontal="center" vertical="center" wrapText="1"/>
      <protection/>
    </xf>
    <xf numFmtId="0" fontId="0" fillId="3" borderId="16" xfId="72" applyFill="1" applyBorder="1" applyAlignment="1">
      <alignment horizontal="center" vertical="center" wrapText="1"/>
      <protection/>
    </xf>
    <xf numFmtId="0" fontId="6" fillId="0" borderId="14" xfId="72" applyFont="1" applyBorder="1" applyAlignment="1" applyProtection="1">
      <alignment horizontal="center" vertical="center" shrinkToFit="1"/>
      <protection locked="0"/>
    </xf>
    <xf numFmtId="0" fontId="6" fillId="0" borderId="15" xfId="72" applyFont="1" applyBorder="1" applyAlignment="1" applyProtection="1">
      <alignment horizontal="center" vertical="center" shrinkToFit="1"/>
      <protection locked="0"/>
    </xf>
    <xf numFmtId="0" fontId="6" fillId="0" borderId="45" xfId="72" applyFont="1" applyBorder="1" applyAlignment="1" applyProtection="1">
      <alignment horizontal="center" vertical="center" shrinkToFit="1"/>
      <protection locked="0"/>
    </xf>
    <xf numFmtId="0" fontId="6" fillId="0" borderId="34" xfId="72" applyFont="1" applyFill="1" applyBorder="1" applyAlignment="1" applyProtection="1">
      <alignment horizontal="center" vertical="center" wrapText="1"/>
      <protection locked="0"/>
    </xf>
    <xf numFmtId="0" fontId="6" fillId="0" borderId="35" xfId="72" applyFont="1" applyFill="1" applyBorder="1" applyAlignment="1" applyProtection="1">
      <alignment horizontal="center" vertical="center" wrapText="1"/>
      <protection locked="0"/>
    </xf>
    <xf numFmtId="0" fontId="6" fillId="0" borderId="75" xfId="72" applyFont="1" applyFill="1" applyBorder="1" applyAlignment="1" applyProtection="1">
      <alignment horizontal="center" vertical="center" shrinkToFit="1"/>
      <protection locked="0"/>
    </xf>
    <xf numFmtId="0" fontId="6" fillId="0" borderId="18" xfId="72" applyFont="1" applyFill="1" applyBorder="1" applyAlignment="1" applyProtection="1">
      <alignment horizontal="center" vertical="center" shrinkToFit="1"/>
      <protection locked="0"/>
    </xf>
    <xf numFmtId="0" fontId="6" fillId="0" borderId="67" xfId="72" applyFont="1" applyFill="1" applyBorder="1" applyAlignment="1" applyProtection="1">
      <alignment horizontal="center" vertical="center" shrinkToFit="1"/>
      <protection locked="0"/>
    </xf>
    <xf numFmtId="0" fontId="6" fillId="0" borderId="59" xfId="72" applyFont="1" applyFill="1" applyBorder="1" applyAlignment="1" applyProtection="1">
      <alignment horizontal="center" vertical="center" shrinkToFit="1"/>
      <protection locked="0"/>
    </xf>
    <xf numFmtId="0" fontId="6" fillId="0" borderId="67" xfId="72" applyFont="1" applyFill="1" applyBorder="1" applyAlignment="1" applyProtection="1">
      <alignment horizontal="center" vertical="center" shrinkToFit="1"/>
      <protection locked="0"/>
    </xf>
    <xf numFmtId="0" fontId="6" fillId="0" borderId="59" xfId="72" applyFont="1" applyFill="1" applyBorder="1" applyAlignment="1" applyProtection="1">
      <alignment horizontal="center" vertical="center" shrinkToFit="1"/>
      <protection locked="0"/>
    </xf>
    <xf numFmtId="0" fontId="9" fillId="0" borderId="17" xfId="72" applyFont="1" applyBorder="1" applyAlignment="1" applyProtection="1">
      <alignment horizontal="center" vertical="center" shrinkToFit="1"/>
      <protection locked="0"/>
    </xf>
    <xf numFmtId="0" fontId="9" fillId="0" borderId="18" xfId="72" applyFont="1" applyBorder="1" applyAlignment="1" applyProtection="1">
      <alignment horizontal="center" vertical="center" shrinkToFit="1"/>
      <protection locked="0"/>
    </xf>
    <xf numFmtId="0" fontId="9" fillId="0" borderId="34" xfId="72" applyFont="1" applyBorder="1" applyAlignment="1" applyProtection="1">
      <alignment horizontal="center" vertical="center" shrinkToFit="1"/>
      <protection locked="0"/>
    </xf>
    <xf numFmtId="0" fontId="9" fillId="0" borderId="11" xfId="72" applyFont="1" applyBorder="1" applyAlignment="1" applyProtection="1">
      <alignment horizontal="center" vertical="center" shrinkToFit="1"/>
      <protection locked="0"/>
    </xf>
    <xf numFmtId="0" fontId="9" fillId="0" borderId="12" xfId="72" applyFont="1" applyBorder="1" applyAlignment="1" applyProtection="1">
      <alignment horizontal="center" vertical="center" shrinkToFit="1"/>
      <protection locked="0"/>
    </xf>
    <xf numFmtId="0" fontId="9" fillId="0" borderId="35" xfId="72" applyFont="1" applyBorder="1" applyAlignment="1" applyProtection="1">
      <alignment horizontal="center" vertical="center" shrinkToFit="1"/>
      <protection locked="0"/>
    </xf>
    <xf numFmtId="0" fontId="9" fillId="29" borderId="33" xfId="72" applyFont="1" applyFill="1" applyBorder="1" applyAlignment="1">
      <alignment horizontal="center" vertical="center" wrapText="1"/>
      <protection/>
    </xf>
    <xf numFmtId="0" fontId="9" fillId="29" borderId="18" xfId="72" applyFont="1" applyFill="1" applyBorder="1" applyAlignment="1">
      <alignment horizontal="center" vertical="center" wrapText="1"/>
      <protection/>
    </xf>
    <xf numFmtId="0" fontId="9" fillId="0" borderId="18" xfId="72" applyFont="1" applyFill="1" applyBorder="1" applyAlignment="1" applyProtection="1">
      <alignment horizontal="center" vertical="center" wrapText="1"/>
      <protection locked="0"/>
    </xf>
    <xf numFmtId="0" fontId="6" fillId="3" borderId="69" xfId="72" applyFont="1" applyFill="1" applyBorder="1" applyAlignment="1">
      <alignment horizontal="center" vertical="center" wrapText="1"/>
      <protection/>
    </xf>
    <xf numFmtId="0" fontId="6" fillId="3" borderId="27" xfId="72" applyFont="1" applyFill="1" applyBorder="1" applyAlignment="1">
      <alignment horizontal="center" vertical="center" wrapText="1"/>
      <protection/>
    </xf>
    <xf numFmtId="0" fontId="6" fillId="3" borderId="36" xfId="72" applyFont="1" applyFill="1" applyBorder="1" applyAlignment="1">
      <alignment horizontal="center" vertical="center" wrapText="1"/>
      <protection/>
    </xf>
    <xf numFmtId="0" fontId="6" fillId="3" borderId="35" xfId="72" applyFont="1" applyFill="1" applyBorder="1" applyAlignment="1">
      <alignment horizontal="center" vertical="center" wrapText="1"/>
      <protection/>
    </xf>
    <xf numFmtId="0" fontId="0" fillId="21" borderId="36" xfId="72" applyFill="1" applyBorder="1" applyAlignment="1">
      <alignment horizontal="center" vertical="center" wrapText="1"/>
      <protection/>
    </xf>
    <xf numFmtId="0" fontId="0" fillId="21" borderId="0" xfId="72" applyFill="1" applyBorder="1" applyAlignment="1">
      <alignment horizontal="center" vertical="center" wrapText="1"/>
      <protection/>
    </xf>
    <xf numFmtId="0" fontId="9" fillId="0" borderId="12" xfId="72" applyFont="1" applyFill="1" applyBorder="1" applyAlignment="1" applyProtection="1">
      <alignment horizontal="center" vertical="center" wrapText="1"/>
      <protection locked="0"/>
    </xf>
    <xf numFmtId="0" fontId="9" fillId="0" borderId="12" xfId="72" applyFont="1" applyBorder="1" applyAlignment="1" applyProtection="1">
      <alignment horizontal="center" vertical="center" wrapText="1"/>
      <protection locked="0"/>
    </xf>
    <xf numFmtId="0" fontId="12" fillId="21" borderId="15" xfId="72" applyFont="1" applyFill="1" applyBorder="1" applyAlignment="1">
      <alignment horizontal="center" vertical="center" wrapText="1"/>
      <protection/>
    </xf>
    <xf numFmtId="0" fontId="9" fillId="0" borderId="15" xfId="72" applyFont="1" applyFill="1" applyBorder="1" applyAlignment="1" applyProtection="1">
      <alignment horizontal="center" vertical="center" wrapText="1"/>
      <protection locked="0"/>
    </xf>
    <xf numFmtId="0" fontId="0" fillId="6" borderId="36" xfId="72" applyFill="1" applyBorder="1" applyAlignment="1">
      <alignment horizontal="center" vertical="center" wrapText="1"/>
      <protection/>
    </xf>
    <xf numFmtId="0" fontId="0" fillId="6" borderId="0" xfId="72" applyFill="1" applyBorder="1" applyAlignment="1">
      <alignment horizontal="center" vertical="center" wrapText="1"/>
      <protection/>
    </xf>
    <xf numFmtId="0" fontId="0" fillId="6" borderId="27" xfId="72" applyFill="1" applyBorder="1" applyAlignment="1">
      <alignment horizontal="center" vertical="center" wrapText="1"/>
      <protection/>
    </xf>
    <xf numFmtId="0" fontId="6" fillId="29" borderId="36" xfId="72" applyFont="1" applyFill="1" applyBorder="1" applyAlignment="1">
      <alignment horizontal="center" vertical="center" wrapText="1"/>
      <protection/>
    </xf>
    <xf numFmtId="0" fontId="6" fillId="0" borderId="0" xfId="72" applyFont="1" applyBorder="1" applyAlignment="1" applyProtection="1">
      <alignment horizontal="center" vertical="center" shrinkToFit="1"/>
      <protection locked="0"/>
    </xf>
    <xf numFmtId="0" fontId="6" fillId="0" borderId="12" xfId="72" applyFont="1" applyBorder="1" applyAlignment="1" applyProtection="1">
      <alignment horizontal="center" vertical="center" shrinkToFit="1"/>
      <protection locked="0"/>
    </xf>
    <xf numFmtId="0" fontId="5" fillId="29" borderId="0" xfId="72" applyFont="1" applyFill="1" applyBorder="1" applyAlignment="1" applyProtection="1">
      <alignment horizontal="center" vertical="center" wrapText="1"/>
      <protection locked="0"/>
    </xf>
    <xf numFmtId="0" fontId="5" fillId="29" borderId="0" xfId="72" applyFont="1" applyFill="1" applyBorder="1" applyAlignment="1" applyProtection="1">
      <alignment horizontal="center" vertical="center" wrapText="1"/>
      <protection locked="0"/>
    </xf>
    <xf numFmtId="0" fontId="6" fillId="29" borderId="27" xfId="72" applyFont="1" applyFill="1" applyBorder="1" applyAlignment="1">
      <alignment horizontal="center" vertical="center" wrapText="1"/>
      <protection/>
    </xf>
    <xf numFmtId="0" fontId="5" fillId="29" borderId="27" xfId="72" applyFont="1" applyFill="1" applyBorder="1" applyAlignment="1">
      <alignment horizontal="center" vertical="center" wrapText="1"/>
      <protection/>
    </xf>
    <xf numFmtId="0" fontId="6" fillId="29" borderId="36" xfId="72" applyFont="1" applyFill="1" applyBorder="1" applyAlignment="1">
      <alignment vertical="center" wrapText="1"/>
      <protection/>
    </xf>
    <xf numFmtId="0" fontId="6" fillId="29" borderId="0" xfId="72" applyFont="1" applyFill="1" applyBorder="1" applyAlignment="1">
      <alignment vertical="center" wrapText="1"/>
      <protection/>
    </xf>
    <xf numFmtId="0" fontId="6" fillId="29" borderId="36" xfId="72" applyFont="1" applyFill="1" applyBorder="1" applyAlignment="1">
      <alignment horizontal="center" vertical="center" shrinkToFit="1"/>
      <protection/>
    </xf>
    <xf numFmtId="0" fontId="6" fillId="0" borderId="0" xfId="72" applyFont="1" applyFill="1" applyBorder="1" applyAlignment="1" applyProtection="1">
      <alignment horizontal="center" vertical="center" shrinkToFit="1"/>
      <protection locked="0"/>
    </xf>
    <xf numFmtId="0" fontId="5" fillId="29" borderId="36" xfId="72" applyFont="1" applyFill="1" applyBorder="1" applyAlignment="1">
      <alignment horizontal="center" vertical="center" wrapText="1"/>
      <protection/>
    </xf>
    <xf numFmtId="0" fontId="0" fillId="29" borderId="76" xfId="72" applyFill="1" applyBorder="1" applyAlignment="1">
      <alignment horizontal="center" vertical="center" wrapText="1"/>
      <protection/>
    </xf>
    <xf numFmtId="0" fontId="0" fillId="29" borderId="77" xfId="72" applyFill="1" applyBorder="1" applyAlignment="1">
      <alignment horizontal="center" vertical="center" wrapText="1"/>
      <protection/>
    </xf>
    <xf numFmtId="0" fontId="0" fillId="29" borderId="78" xfId="72" applyFill="1" applyBorder="1" applyAlignment="1">
      <alignment horizontal="center" vertical="center" wrapText="1"/>
      <protection/>
    </xf>
    <xf numFmtId="0" fontId="0" fillId="29" borderId="79" xfId="72" applyFill="1" applyBorder="1" applyAlignment="1">
      <alignment horizontal="center" vertical="center" wrapText="1"/>
      <protection/>
    </xf>
    <xf numFmtId="0" fontId="0" fillId="29" borderId="80" xfId="72" applyFill="1" applyBorder="1" applyAlignment="1">
      <alignment horizontal="center" vertical="center" wrapText="1"/>
      <protection/>
    </xf>
    <xf numFmtId="0" fontId="0" fillId="29" borderId="81" xfId="72" applyFill="1" applyBorder="1" applyAlignment="1">
      <alignment horizontal="center" vertical="center" wrapText="1"/>
      <protection/>
    </xf>
    <xf numFmtId="0" fontId="6" fillId="3" borderId="17" xfId="72" applyFont="1" applyFill="1" applyBorder="1" applyAlignment="1">
      <alignment horizontal="center" vertical="center" wrapText="1"/>
      <protection/>
    </xf>
    <xf numFmtId="0" fontId="6" fillId="3" borderId="34" xfId="72" applyFont="1" applyFill="1" applyBorder="1" applyAlignment="1">
      <alignment horizontal="center" vertical="center" wrapText="1"/>
      <protection/>
    </xf>
    <xf numFmtId="0" fontId="6" fillId="3" borderId="11" xfId="72" applyFont="1" applyFill="1" applyBorder="1" applyAlignment="1">
      <alignment horizontal="center" vertical="center" wrapText="1"/>
      <protection/>
    </xf>
    <xf numFmtId="0" fontId="9" fillId="3" borderId="37" xfId="72" applyFont="1" applyFill="1" applyBorder="1" applyAlignment="1">
      <alignment horizontal="center" vertical="center" wrapText="1"/>
      <protection/>
    </xf>
    <xf numFmtId="0" fontId="9" fillId="3" borderId="12" xfId="72" applyFont="1" applyFill="1" applyBorder="1" applyAlignment="1">
      <alignment horizontal="center" vertical="center" wrapText="1"/>
      <protection/>
    </xf>
    <xf numFmtId="0" fontId="5" fillId="3" borderId="34" xfId="72" applyFont="1" applyFill="1" applyBorder="1" applyAlignment="1">
      <alignment horizontal="center" vertical="center" wrapText="1"/>
      <protection/>
    </xf>
    <xf numFmtId="0" fontId="5" fillId="3" borderId="35" xfId="72" applyFont="1" applyFill="1" applyBorder="1" applyAlignment="1">
      <alignment horizontal="center" vertical="center" wrapText="1"/>
      <protection/>
    </xf>
    <xf numFmtId="0" fontId="5" fillId="3" borderId="0" xfId="72" applyFont="1" applyFill="1" applyBorder="1" applyAlignment="1">
      <alignment horizontal="center" vertical="center" wrapText="1"/>
      <protection/>
    </xf>
    <xf numFmtId="0" fontId="5" fillId="3" borderId="12" xfId="72" applyFont="1" applyFill="1" applyBorder="1" applyAlignment="1">
      <alignment horizontal="center" vertical="center" wrapText="1"/>
      <protection/>
    </xf>
    <xf numFmtId="0" fontId="9" fillId="0" borderId="13" xfId="72" applyFont="1" applyFill="1" applyBorder="1" applyAlignment="1" applyProtection="1">
      <alignment horizontal="center" vertical="center" wrapText="1"/>
      <protection locked="0"/>
    </xf>
    <xf numFmtId="0" fontId="6" fillId="3" borderId="18" xfId="72" applyFont="1" applyFill="1" applyBorder="1" applyAlignment="1">
      <alignment vertical="center" wrapText="1"/>
      <protection/>
    </xf>
    <xf numFmtId="0" fontId="0" fillId="0" borderId="82" xfId="0"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73"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6" fillId="0" borderId="0" xfId="72" applyFont="1" applyBorder="1" applyAlignment="1" applyProtection="1">
      <alignment vertical="center" shrinkToFit="1"/>
      <protection locked="0"/>
    </xf>
    <xf numFmtId="0" fontId="6" fillId="0" borderId="53" xfId="72" applyFont="1" applyBorder="1" applyAlignment="1" applyProtection="1">
      <alignment vertical="center" shrinkToFit="1"/>
      <protection locked="0"/>
    </xf>
    <xf numFmtId="0" fontId="6" fillId="0" borderId="59" xfId="72" applyFont="1" applyBorder="1" applyAlignment="1" applyProtection="1">
      <alignment vertical="center" shrinkToFit="1"/>
      <protection locked="0"/>
    </xf>
    <xf numFmtId="0" fontId="6" fillId="0" borderId="13" xfId="72" applyFont="1" applyBorder="1" applyAlignment="1" applyProtection="1">
      <alignment vertical="center" shrinkToFit="1"/>
      <protection locked="0"/>
    </xf>
    <xf numFmtId="49" fontId="6" fillId="21" borderId="0" xfId="72" applyNumberFormat="1" applyFont="1" applyFill="1" applyBorder="1" applyAlignment="1">
      <alignment horizontal="center" vertical="center"/>
      <protection/>
    </xf>
    <xf numFmtId="0" fontId="6" fillId="0" borderId="33" xfId="72" applyFont="1" applyBorder="1" applyAlignment="1">
      <alignment horizontal="center" vertical="center" shrinkToFit="1"/>
      <protection/>
    </xf>
    <xf numFmtId="0" fontId="6" fillId="0" borderId="18" xfId="72" applyFont="1" applyBorder="1" applyAlignment="1">
      <alignment horizontal="center" vertical="center" shrinkToFit="1"/>
      <protection/>
    </xf>
    <xf numFmtId="0" fontId="6" fillId="0" borderId="34" xfId="72" applyFont="1" applyBorder="1" applyAlignment="1">
      <alignment horizontal="center" vertical="center" shrinkToFit="1"/>
      <protection/>
    </xf>
    <xf numFmtId="0" fontId="6" fillId="0" borderId="37" xfId="72" applyFont="1" applyBorder="1" applyAlignment="1">
      <alignment horizontal="center" vertical="center" shrinkToFit="1"/>
      <protection/>
    </xf>
    <xf numFmtId="0" fontId="6" fillId="0" borderId="12" xfId="72" applyFont="1" applyBorder="1" applyAlignment="1">
      <alignment horizontal="center" vertical="center" shrinkToFit="1"/>
      <protection/>
    </xf>
    <xf numFmtId="0" fontId="6" fillId="0" borderId="35" xfId="72" applyFont="1" applyBorder="1" applyAlignment="1">
      <alignment horizontal="center" vertical="center" shrinkToFit="1"/>
      <protection/>
    </xf>
    <xf numFmtId="176" fontId="6" fillId="0" borderId="33" xfId="72" applyNumberFormat="1" applyFont="1" applyBorder="1" applyAlignment="1" applyProtection="1">
      <alignment horizontal="center" vertical="center" wrapText="1"/>
      <protection locked="0"/>
    </xf>
    <xf numFmtId="176" fontId="6" fillId="0" borderId="18" xfId="72" applyNumberFormat="1" applyFont="1" applyBorder="1" applyAlignment="1" applyProtection="1">
      <alignment horizontal="center" vertical="center" wrapText="1"/>
      <protection locked="0"/>
    </xf>
    <xf numFmtId="176" fontId="6" fillId="0" borderId="37" xfId="72" applyNumberFormat="1" applyFont="1" applyBorder="1" applyAlignment="1" applyProtection="1">
      <alignment horizontal="center" vertical="center" wrapText="1"/>
      <protection locked="0"/>
    </xf>
    <xf numFmtId="176" fontId="6" fillId="0" borderId="12" xfId="72" applyNumberFormat="1" applyFont="1" applyBorder="1" applyAlignment="1" applyProtection="1">
      <alignment horizontal="center" vertical="center" wrapText="1"/>
      <protection locked="0"/>
    </xf>
    <xf numFmtId="0" fontId="6" fillId="11" borderId="33" xfId="72" applyFont="1" applyFill="1" applyBorder="1" applyAlignment="1">
      <alignment horizontal="center" vertical="center" wrapText="1"/>
      <protection/>
    </xf>
    <xf numFmtId="0" fontId="6" fillId="11" borderId="18" xfId="72" applyFont="1" applyFill="1" applyBorder="1" applyAlignment="1">
      <alignment horizontal="center" vertical="center" wrapText="1"/>
      <protection/>
    </xf>
    <xf numFmtId="0" fontId="6" fillId="11" borderId="37" xfId="72" applyFont="1" applyFill="1" applyBorder="1" applyAlignment="1">
      <alignment horizontal="center" vertical="center" wrapText="1"/>
      <protection/>
    </xf>
    <xf numFmtId="0" fontId="6" fillId="11" borderId="12" xfId="72" applyFont="1" applyFill="1" applyBorder="1" applyAlignment="1">
      <alignment horizontal="center" vertical="center" wrapText="1"/>
      <protection/>
    </xf>
    <xf numFmtId="0" fontId="6" fillId="0" borderId="83" xfId="72" applyFont="1" applyBorder="1" applyAlignment="1">
      <alignment horizontal="center" vertical="center" wrapText="1"/>
      <protection/>
    </xf>
    <xf numFmtId="0" fontId="6" fillId="0" borderId="84" xfId="72" applyFont="1" applyBorder="1" applyAlignment="1">
      <alignment horizontal="center" vertical="center" wrapText="1"/>
      <protection/>
    </xf>
    <xf numFmtId="0" fontId="6" fillId="0" borderId="64" xfId="72" applyFont="1" applyBorder="1" applyAlignment="1">
      <alignment horizontal="center" vertical="center" wrapText="1"/>
      <protection/>
    </xf>
    <xf numFmtId="0" fontId="6" fillId="21" borderId="83" xfId="72" applyFont="1" applyFill="1" applyBorder="1" applyAlignment="1">
      <alignment horizontal="center" vertical="center" wrapText="1"/>
      <protection/>
    </xf>
    <xf numFmtId="0" fontId="6" fillId="21" borderId="84" xfId="72" applyFont="1" applyFill="1" applyBorder="1" applyAlignment="1">
      <alignment horizontal="center" vertical="center" wrapText="1"/>
      <protection/>
    </xf>
    <xf numFmtId="0" fontId="6" fillId="21" borderId="64" xfId="72" applyFont="1" applyFill="1" applyBorder="1" applyAlignment="1">
      <alignment horizontal="center" vertical="center" wrapText="1"/>
      <protection/>
    </xf>
    <xf numFmtId="0" fontId="6" fillId="21" borderId="68" xfId="72" applyFont="1" applyFill="1" applyBorder="1" applyAlignment="1">
      <alignment horizontal="center" vertical="center" wrapText="1"/>
      <protection/>
    </xf>
    <xf numFmtId="0" fontId="6" fillId="21" borderId="10" xfId="72" applyFont="1" applyFill="1" applyBorder="1" applyAlignment="1">
      <alignment horizontal="center" vertical="center" wrapText="1"/>
      <protection/>
    </xf>
    <xf numFmtId="0" fontId="6" fillId="21" borderId="44" xfId="72" applyFont="1" applyFill="1" applyBorder="1" applyAlignment="1">
      <alignment horizontal="center" vertical="center" wrapText="1"/>
      <protection/>
    </xf>
    <xf numFmtId="0" fontId="6" fillId="29" borderId="83" xfId="72" applyFont="1" applyFill="1" applyBorder="1" applyAlignment="1">
      <alignment horizontal="center" vertical="center" wrapText="1"/>
      <protection/>
    </xf>
    <xf numFmtId="0" fontId="6" fillId="29" borderId="84" xfId="72" applyFont="1" applyFill="1" applyBorder="1" applyAlignment="1">
      <alignment horizontal="center" vertical="center" wrapText="1"/>
      <protection/>
    </xf>
    <xf numFmtId="0" fontId="6" fillId="29" borderId="64" xfId="72" applyFont="1" applyFill="1" applyBorder="1" applyAlignment="1">
      <alignment horizontal="center" vertical="center" wrapText="1"/>
      <protection/>
    </xf>
    <xf numFmtId="0" fontId="6" fillId="29" borderId="68" xfId="72" applyFont="1" applyFill="1" applyBorder="1" applyAlignment="1">
      <alignment horizontal="center" vertical="center" wrapText="1"/>
      <protection/>
    </xf>
    <xf numFmtId="0" fontId="6" fillId="29" borderId="10" xfId="72" applyFont="1" applyFill="1" applyBorder="1" applyAlignment="1">
      <alignment horizontal="center" vertical="center" wrapText="1"/>
      <protection/>
    </xf>
    <xf numFmtId="0" fontId="6" fillId="29" borderId="44" xfId="72" applyFont="1" applyFill="1" applyBorder="1" applyAlignment="1">
      <alignment horizontal="center" vertical="center" wrapText="1"/>
      <protection/>
    </xf>
    <xf numFmtId="0" fontId="9" fillId="11" borderId="33" xfId="72" applyFont="1" applyFill="1" applyBorder="1" applyAlignment="1">
      <alignment horizontal="center" vertical="center" wrapText="1"/>
      <protection/>
    </xf>
    <xf numFmtId="0" fontId="9" fillId="11" borderId="18" xfId="72" applyFont="1" applyFill="1" applyBorder="1" applyAlignment="1">
      <alignment horizontal="center" vertical="center" wrapText="1"/>
      <protection/>
    </xf>
    <xf numFmtId="0" fontId="9" fillId="11" borderId="58" xfId="72" applyFont="1" applyFill="1" applyBorder="1" applyAlignment="1">
      <alignment horizontal="center" vertical="center" wrapText="1"/>
      <protection/>
    </xf>
    <xf numFmtId="0" fontId="9" fillId="11" borderId="28" xfId="72" applyFont="1" applyFill="1" applyBorder="1" applyAlignment="1">
      <alignment horizontal="center" vertical="center" wrapText="1"/>
      <protection/>
    </xf>
    <xf numFmtId="0" fontId="6" fillId="0" borderId="28" xfId="72" applyFont="1" applyFill="1" applyBorder="1" applyAlignment="1" applyProtection="1">
      <alignment horizontal="center" vertical="center" wrapText="1"/>
      <protection locked="0"/>
    </xf>
    <xf numFmtId="0" fontId="6" fillId="0" borderId="58" xfId="72" applyFont="1" applyBorder="1" applyAlignment="1">
      <alignment horizontal="center" vertical="center" wrapText="1"/>
      <protection/>
    </xf>
    <xf numFmtId="0" fontId="6" fillId="0" borderId="28" xfId="72" applyFont="1" applyBorder="1" applyAlignment="1">
      <alignment horizontal="center" vertical="center" wrapText="1"/>
      <protection/>
    </xf>
    <xf numFmtId="0" fontId="6" fillId="0" borderId="29" xfId="72" applyFont="1" applyBorder="1" applyAlignment="1">
      <alignment horizontal="center" vertical="center" wrapText="1"/>
      <protection/>
    </xf>
    <xf numFmtId="0" fontId="6" fillId="11" borderId="17" xfId="72" applyFont="1" applyFill="1" applyBorder="1" applyAlignment="1">
      <alignment horizontal="center" vertical="center" wrapText="1"/>
      <protection/>
    </xf>
    <xf numFmtId="0" fontId="6" fillId="11" borderId="11" xfId="72" applyFont="1" applyFill="1" applyBorder="1" applyAlignment="1">
      <alignment horizontal="center" vertical="center" wrapText="1"/>
      <protection/>
    </xf>
    <xf numFmtId="0" fontId="6" fillId="11" borderId="18" xfId="72" applyFont="1" applyFill="1" applyBorder="1" applyAlignment="1" applyProtection="1">
      <alignment horizontal="center" vertical="center" wrapText="1"/>
      <protection locked="0"/>
    </xf>
    <xf numFmtId="0" fontId="6" fillId="11" borderId="19" xfId="72" applyFont="1" applyFill="1" applyBorder="1" applyAlignment="1" applyProtection="1">
      <alignment horizontal="center" vertical="center" wrapText="1"/>
      <protection locked="0"/>
    </xf>
    <xf numFmtId="0" fontId="6" fillId="11" borderId="12" xfId="72" applyFont="1" applyFill="1" applyBorder="1" applyAlignment="1" applyProtection="1">
      <alignment horizontal="center" vertical="center" wrapText="1"/>
      <protection locked="0"/>
    </xf>
    <xf numFmtId="0" fontId="6" fillId="11" borderId="13" xfId="72" applyFont="1" applyFill="1" applyBorder="1" applyAlignment="1" applyProtection="1">
      <alignment horizontal="center" vertical="center" wrapText="1"/>
      <protection locked="0"/>
    </xf>
    <xf numFmtId="49" fontId="7" fillId="0" borderId="55" xfId="72" applyNumberFormat="1" applyFont="1" applyFill="1" applyBorder="1" applyAlignment="1" applyProtection="1">
      <alignment horizontal="center" vertical="center" shrinkToFit="1"/>
      <protection locked="0"/>
    </xf>
    <xf numFmtId="49" fontId="7" fillId="0" borderId="42" xfId="72" applyNumberFormat="1" applyFont="1" applyFill="1" applyBorder="1" applyAlignment="1" applyProtection="1">
      <alignment horizontal="center" vertical="center" shrinkToFit="1"/>
      <protection locked="0"/>
    </xf>
    <xf numFmtId="49" fontId="7" fillId="0" borderId="85" xfId="72" applyNumberFormat="1" applyFont="1" applyFill="1" applyBorder="1" applyAlignment="1" applyProtection="1">
      <alignment horizontal="center" vertical="center" shrinkToFit="1"/>
      <protection locked="0"/>
    </xf>
    <xf numFmtId="49" fontId="7" fillId="0" borderId="36" xfId="72" applyNumberFormat="1" applyFont="1" applyFill="1" applyBorder="1" applyAlignment="1" applyProtection="1">
      <alignment horizontal="center" vertical="center" shrinkToFit="1"/>
      <protection locked="0"/>
    </xf>
    <xf numFmtId="49" fontId="7" fillId="0" borderId="0" xfId="72" applyNumberFormat="1" applyFont="1" applyFill="1" applyBorder="1" applyAlignment="1" applyProtection="1">
      <alignment horizontal="center" vertical="center" shrinkToFit="1"/>
      <protection locked="0"/>
    </xf>
    <xf numFmtId="49" fontId="7" fillId="0" borderId="53" xfId="72" applyNumberFormat="1" applyFont="1" applyFill="1" applyBorder="1" applyAlignment="1" applyProtection="1">
      <alignment horizontal="center" vertical="center" shrinkToFit="1"/>
      <protection locked="0"/>
    </xf>
    <xf numFmtId="49" fontId="7" fillId="0" borderId="37" xfId="72" applyNumberFormat="1" applyFont="1" applyFill="1" applyBorder="1" applyAlignment="1" applyProtection="1">
      <alignment horizontal="center" vertical="center" shrinkToFit="1"/>
      <protection locked="0"/>
    </xf>
    <xf numFmtId="49" fontId="7" fillId="0" borderId="12" xfId="72" applyNumberFormat="1" applyFont="1" applyFill="1" applyBorder="1" applyAlignment="1" applyProtection="1">
      <alignment horizontal="center" vertical="center" shrinkToFit="1"/>
      <protection locked="0"/>
    </xf>
    <xf numFmtId="49" fontId="7" fillId="0" borderId="13" xfId="72" applyNumberFormat="1" applyFont="1" applyFill="1" applyBorder="1" applyAlignment="1" applyProtection="1">
      <alignment horizontal="center" vertical="center" shrinkToFit="1"/>
      <protection locked="0"/>
    </xf>
    <xf numFmtId="0" fontId="7" fillId="11" borderId="13" xfId="72" applyFont="1" applyFill="1" applyBorder="1" applyAlignment="1">
      <alignment horizontal="center" vertical="center" wrapText="1"/>
      <protection/>
    </xf>
    <xf numFmtId="0" fontId="7" fillId="11" borderId="54" xfId="72" applyFont="1" applyFill="1" applyBorder="1" applyAlignment="1">
      <alignment horizontal="center" vertical="center" wrapText="1"/>
      <protection/>
    </xf>
    <xf numFmtId="0" fontId="7" fillId="11" borderId="16" xfId="72" applyFont="1" applyFill="1" applyBorder="1" applyAlignment="1">
      <alignment horizontal="center" vertical="center" wrapText="1"/>
      <protection/>
    </xf>
    <xf numFmtId="0" fontId="7" fillId="11" borderId="10" xfId="72" applyFont="1" applyFill="1" applyBorder="1" applyAlignment="1">
      <alignment horizontal="center" vertical="center" wrapText="1"/>
      <protection/>
    </xf>
    <xf numFmtId="0" fontId="6" fillId="5" borderId="33" xfId="72" applyFont="1" applyFill="1" applyBorder="1" applyAlignment="1" applyProtection="1">
      <alignment horizontal="center" vertical="center" wrapText="1"/>
      <protection/>
    </xf>
    <xf numFmtId="0" fontId="6" fillId="5" borderId="18" xfId="72" applyFont="1" applyFill="1" applyBorder="1" applyAlignment="1" applyProtection="1">
      <alignment horizontal="center" vertical="center" wrapText="1"/>
      <protection/>
    </xf>
    <xf numFmtId="0" fontId="6" fillId="5" borderId="34" xfId="72" applyFont="1" applyFill="1" applyBorder="1" applyAlignment="1" applyProtection="1">
      <alignment horizontal="center" vertical="center" wrapText="1"/>
      <protection/>
    </xf>
    <xf numFmtId="0" fontId="6" fillId="5" borderId="36" xfId="72" applyFont="1" applyFill="1" applyBorder="1" applyAlignment="1" applyProtection="1">
      <alignment horizontal="center" vertical="center" wrapText="1"/>
      <protection/>
    </xf>
    <xf numFmtId="0" fontId="6" fillId="5" borderId="0" xfId="72" applyFont="1" applyFill="1" applyBorder="1" applyAlignment="1" applyProtection="1">
      <alignment horizontal="center" vertical="center" wrapText="1"/>
      <protection/>
    </xf>
    <xf numFmtId="0" fontId="6" fillId="5" borderId="27" xfId="72" applyFont="1" applyFill="1" applyBorder="1" applyAlignment="1" applyProtection="1">
      <alignment horizontal="center" vertical="center" wrapText="1"/>
      <protection/>
    </xf>
    <xf numFmtId="0" fontId="6" fillId="5" borderId="37" xfId="72" applyFont="1" applyFill="1" applyBorder="1" applyAlignment="1" applyProtection="1">
      <alignment horizontal="center" vertical="center" wrapText="1"/>
      <protection/>
    </xf>
    <xf numFmtId="0" fontId="6" fillId="5" borderId="12" xfId="72" applyFont="1" applyFill="1" applyBorder="1" applyAlignment="1" applyProtection="1">
      <alignment horizontal="center" vertical="center" wrapText="1"/>
      <protection/>
    </xf>
    <xf numFmtId="0" fontId="6" fillId="5" borderId="35" xfId="72" applyFont="1" applyFill="1" applyBorder="1" applyAlignment="1" applyProtection="1">
      <alignment horizontal="center" vertical="center" wrapText="1"/>
      <protection/>
    </xf>
    <xf numFmtId="0" fontId="7" fillId="11" borderId="18" xfId="72" applyFont="1" applyFill="1" applyBorder="1" applyAlignment="1" applyProtection="1">
      <alignment horizontal="center" vertical="center" wrapText="1"/>
      <protection/>
    </xf>
    <xf numFmtId="0" fontId="7" fillId="11" borderId="12" xfId="72" applyFont="1" applyFill="1" applyBorder="1" applyAlignment="1" applyProtection="1">
      <alignment horizontal="center" vertical="center" wrapText="1"/>
      <protection/>
    </xf>
    <xf numFmtId="0" fontId="6" fillId="5" borderId="68" xfId="72" applyFont="1" applyFill="1" applyBorder="1" applyAlignment="1">
      <alignment horizontal="center" vertical="center" wrapText="1"/>
      <protection/>
    </xf>
    <xf numFmtId="0" fontId="6" fillId="5" borderId="10" xfId="72" applyFont="1" applyFill="1" applyBorder="1" applyAlignment="1">
      <alignment horizontal="center" vertical="center" wrapText="1"/>
      <protection/>
    </xf>
    <xf numFmtId="0" fontId="6" fillId="5" borderId="44" xfId="72" applyFont="1" applyFill="1" applyBorder="1" applyAlignment="1">
      <alignment horizontal="center" vertical="center" wrapText="1"/>
      <protection/>
    </xf>
    <xf numFmtId="0" fontId="6" fillId="5" borderId="68" xfId="72" applyFont="1" applyFill="1" applyBorder="1" applyAlignment="1" applyProtection="1">
      <alignment horizontal="center" vertical="center" wrapText="1"/>
      <protection/>
    </xf>
    <xf numFmtId="0" fontId="6" fillId="5" borderId="10" xfId="72" applyFont="1" applyFill="1" applyBorder="1" applyAlignment="1" applyProtection="1">
      <alignment horizontal="center" vertical="center" wrapText="1"/>
      <protection/>
    </xf>
    <xf numFmtId="0" fontId="6" fillId="5" borderId="44" xfId="72" applyFont="1" applyFill="1" applyBorder="1" applyAlignment="1" applyProtection="1">
      <alignment horizontal="center" vertical="center" wrapText="1"/>
      <protection/>
    </xf>
    <xf numFmtId="0" fontId="6" fillId="11" borderId="18" xfId="72" applyFont="1" applyFill="1" applyBorder="1" applyAlignment="1" applyProtection="1">
      <alignment horizontal="center" vertical="center" wrapText="1"/>
      <protection/>
    </xf>
    <xf numFmtId="0" fontId="6" fillId="11" borderId="12" xfId="72" applyFont="1" applyFill="1" applyBorder="1" applyAlignment="1" applyProtection="1">
      <alignment horizontal="center" vertical="center" wrapText="1"/>
      <protection/>
    </xf>
    <xf numFmtId="0" fontId="7" fillId="0" borderId="18" xfId="72" applyFont="1" applyFill="1" applyBorder="1" applyAlignment="1" applyProtection="1">
      <alignment horizontal="center" vertical="center" wrapText="1"/>
      <protection/>
    </xf>
    <xf numFmtId="0" fontId="7" fillId="0" borderId="12" xfId="72" applyFont="1" applyFill="1" applyBorder="1" applyAlignment="1" applyProtection="1">
      <alignment horizontal="center" vertical="center" wrapText="1"/>
      <protection/>
    </xf>
    <xf numFmtId="0" fontId="8" fillId="0" borderId="33" xfId="72"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36"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53" xfId="0" applyBorder="1" applyAlignment="1" applyProtection="1">
      <alignment vertical="center"/>
      <protection/>
    </xf>
    <xf numFmtId="0" fontId="6" fillId="0" borderId="84" xfId="72" applyFont="1" applyFill="1" applyBorder="1" applyAlignment="1" applyProtection="1">
      <alignment horizontal="center" vertical="center" wrapText="1"/>
      <protection locked="0"/>
    </xf>
    <xf numFmtId="0" fontId="6" fillId="0" borderId="10" xfId="72" applyFont="1" applyFill="1" applyBorder="1" applyAlignment="1" applyProtection="1">
      <alignment horizontal="center" vertical="center" wrapText="1"/>
      <protection locked="0"/>
    </xf>
    <xf numFmtId="0" fontId="5" fillId="0" borderId="17" xfId="72" applyFont="1" applyFill="1" applyBorder="1" applyAlignment="1" applyProtection="1">
      <alignment horizontal="center" vertical="center" shrinkToFit="1"/>
      <protection locked="0"/>
    </xf>
    <xf numFmtId="0" fontId="5" fillId="0" borderId="18" xfId="72" applyFont="1" applyFill="1" applyBorder="1" applyAlignment="1" applyProtection="1">
      <alignment horizontal="center" vertical="center" shrinkToFit="1"/>
      <protection locked="0"/>
    </xf>
    <xf numFmtId="0" fontId="5" fillId="0" borderId="11" xfId="72" applyFont="1" applyFill="1" applyBorder="1" applyAlignment="1" applyProtection="1">
      <alignment horizontal="center" vertical="center" shrinkToFit="1"/>
      <protection locked="0"/>
    </xf>
    <xf numFmtId="0" fontId="5" fillId="0" borderId="12" xfId="72" applyFont="1" applyFill="1" applyBorder="1" applyAlignment="1" applyProtection="1">
      <alignment horizontal="center" vertical="center" shrinkToFit="1"/>
      <protection locked="0"/>
    </xf>
    <xf numFmtId="0" fontId="6" fillId="5" borderId="84" xfId="72" applyFont="1" applyFill="1" applyBorder="1" applyAlignment="1">
      <alignment horizontal="center" vertical="center" wrapText="1"/>
      <protection/>
    </xf>
    <xf numFmtId="0" fontId="6" fillId="11" borderId="19" xfId="72" applyFont="1" applyFill="1" applyBorder="1" applyAlignment="1">
      <alignment horizontal="center" vertical="center" wrapText="1"/>
      <protection/>
    </xf>
    <xf numFmtId="0" fontId="6" fillId="11" borderId="13" xfId="72" applyFont="1" applyFill="1" applyBorder="1" applyAlignment="1">
      <alignment horizontal="center" vertical="center" wrapText="1"/>
      <protection/>
    </xf>
    <xf numFmtId="0" fontId="6" fillId="0" borderId="18" xfId="72" applyFont="1" applyFill="1" applyBorder="1" applyAlignment="1" applyProtection="1">
      <alignment horizontal="center" vertical="center" wrapText="1"/>
      <protection/>
    </xf>
    <xf numFmtId="0" fontId="6" fillId="0" borderId="12" xfId="72" applyFont="1" applyFill="1" applyBorder="1" applyAlignment="1" applyProtection="1">
      <alignment horizontal="center" vertical="center" wrapText="1"/>
      <protection/>
    </xf>
    <xf numFmtId="0" fontId="4" fillId="0" borderId="0" xfId="67" applyFont="1" applyAlignment="1">
      <alignment horizontal="center"/>
      <protection/>
    </xf>
    <xf numFmtId="0" fontId="4" fillId="0" borderId="28" xfId="67" applyFont="1" applyBorder="1" applyAlignment="1">
      <alignment horizontal="center"/>
      <protection/>
    </xf>
    <xf numFmtId="0" fontId="5" fillId="0" borderId="0" xfId="67" applyFont="1" applyBorder="1" applyAlignment="1">
      <alignment horizontal="center"/>
      <protection/>
    </xf>
    <xf numFmtId="0" fontId="5" fillId="0" borderId="28" xfId="67" applyFont="1" applyBorder="1" applyAlignment="1">
      <alignment horizontal="center"/>
      <protection/>
    </xf>
    <xf numFmtId="0" fontId="0" fillId="5" borderId="0" xfId="72" applyFill="1" applyAlignment="1">
      <alignment horizontal="center" vertical="center"/>
      <protection/>
    </xf>
    <xf numFmtId="0" fontId="0" fillId="5" borderId="28" xfId="72" applyFill="1" applyBorder="1" applyAlignment="1">
      <alignment horizontal="center" vertical="center"/>
      <protection/>
    </xf>
    <xf numFmtId="0" fontId="6" fillId="11" borderId="84" xfId="72" applyFont="1" applyFill="1" applyBorder="1" applyAlignment="1">
      <alignment horizontal="center" vertical="center" wrapText="1"/>
      <protection/>
    </xf>
    <xf numFmtId="0" fontId="6" fillId="11" borderId="10" xfId="72" applyFont="1" applyFill="1" applyBorder="1" applyAlignment="1">
      <alignment horizontal="center" vertical="center" wrapText="1"/>
      <protection/>
    </xf>
    <xf numFmtId="0" fontId="6" fillId="5" borderId="83" xfId="72" applyFont="1" applyFill="1" applyBorder="1" applyAlignment="1">
      <alignment horizontal="center" vertical="center" wrapText="1"/>
      <protection/>
    </xf>
    <xf numFmtId="0" fontId="6" fillId="5" borderId="64" xfId="72" applyFont="1" applyFill="1" applyBorder="1" applyAlignment="1">
      <alignment horizontal="center" vertical="center" wrapText="1"/>
      <protection/>
    </xf>
    <xf numFmtId="0" fontId="0" fillId="11" borderId="42" xfId="72" applyFill="1" applyBorder="1" applyAlignment="1">
      <alignment horizontal="center" vertical="center" wrapText="1"/>
      <protection/>
    </xf>
    <xf numFmtId="0" fontId="0" fillId="11" borderId="85" xfId="72" applyFill="1" applyBorder="1" applyAlignment="1">
      <alignment horizontal="center" vertical="center" wrapText="1"/>
      <protection/>
    </xf>
    <xf numFmtId="0" fontId="0" fillId="11" borderId="43" xfId="72" applyFill="1" applyBorder="1" applyAlignment="1" applyProtection="1">
      <alignment horizontal="center" vertical="center" wrapText="1"/>
      <protection locked="0"/>
    </xf>
    <xf numFmtId="0" fontId="0" fillId="11" borderId="42" xfId="72" applyFill="1" applyBorder="1" applyAlignment="1" applyProtection="1">
      <alignment horizontal="center" vertical="center" wrapText="1"/>
      <protection locked="0"/>
    </xf>
    <xf numFmtId="0" fontId="7" fillId="0" borderId="54" xfId="72" applyFont="1" applyFill="1" applyBorder="1" applyAlignment="1" applyProtection="1">
      <alignment horizontal="center" vertical="center" wrapText="1"/>
      <protection locked="0"/>
    </xf>
    <xf numFmtId="0" fontId="7" fillId="0" borderId="11" xfId="72" applyFont="1" applyFill="1" applyBorder="1" applyAlignment="1" applyProtection="1">
      <alignment horizontal="center" vertical="center" wrapText="1"/>
      <protection locked="0"/>
    </xf>
    <xf numFmtId="0" fontId="7" fillId="0" borderId="10" xfId="72" applyFont="1" applyFill="1" applyBorder="1" applyAlignment="1" applyProtection="1">
      <alignment horizontal="center" vertical="center" wrapText="1"/>
      <protection locked="0"/>
    </xf>
    <xf numFmtId="0" fontId="7" fillId="0" borderId="14" xfId="72" applyFont="1" applyFill="1" applyBorder="1" applyAlignment="1" applyProtection="1">
      <alignment horizontal="center" vertical="center" wrapText="1"/>
      <protection locked="0"/>
    </xf>
    <xf numFmtId="0" fontId="6" fillId="0" borderId="0" xfId="72" applyFont="1" applyAlignment="1">
      <alignment horizontal="center" vertical="center"/>
      <protection/>
    </xf>
    <xf numFmtId="0" fontId="6" fillId="0" borderId="28" xfId="72" applyFont="1" applyBorder="1" applyAlignment="1">
      <alignment horizontal="center" vertical="center"/>
      <protection/>
    </xf>
    <xf numFmtId="0" fontId="6" fillId="11" borderId="43" xfId="72" applyFont="1" applyFill="1" applyBorder="1" applyAlignment="1">
      <alignment horizontal="center" vertical="center" wrapText="1"/>
      <protection/>
    </xf>
    <xf numFmtId="0" fontId="6" fillId="11" borderId="39" xfId="72" applyFont="1" applyFill="1" applyBorder="1" applyAlignment="1">
      <alignment horizontal="center" vertical="center" wrapText="1"/>
      <protection/>
    </xf>
    <xf numFmtId="0" fontId="6" fillId="11" borderId="22" xfId="72" applyFont="1" applyFill="1" applyBorder="1" applyAlignment="1">
      <alignment horizontal="center" vertical="center" wrapText="1"/>
      <protection/>
    </xf>
    <xf numFmtId="0" fontId="6" fillId="11" borderId="27" xfId="72" applyFont="1" applyFill="1" applyBorder="1" applyAlignment="1">
      <alignment horizontal="center" vertical="center" wrapText="1"/>
      <protection/>
    </xf>
    <xf numFmtId="0" fontId="6" fillId="11" borderId="35" xfId="72" applyFont="1" applyFill="1" applyBorder="1" applyAlignment="1">
      <alignment horizontal="center" vertical="center" wrapText="1"/>
      <protection/>
    </xf>
    <xf numFmtId="49" fontId="6" fillId="11" borderId="18" xfId="72" applyNumberFormat="1" applyFont="1" applyFill="1" applyBorder="1" applyAlignment="1">
      <alignment horizontal="center" vertical="center" wrapText="1"/>
      <protection/>
    </xf>
    <xf numFmtId="49" fontId="6" fillId="11" borderId="34" xfId="72" applyNumberFormat="1" applyFont="1" applyFill="1" applyBorder="1" applyAlignment="1">
      <alignment horizontal="center" vertical="center" wrapText="1"/>
      <protection/>
    </xf>
    <xf numFmtId="49" fontId="6" fillId="11" borderId="12" xfId="72" applyNumberFormat="1" applyFont="1" applyFill="1" applyBorder="1" applyAlignment="1">
      <alignment horizontal="center" vertical="center" wrapText="1"/>
      <protection/>
    </xf>
    <xf numFmtId="49" fontId="6" fillId="11" borderId="35" xfId="72" applyNumberFormat="1" applyFont="1" applyFill="1" applyBorder="1" applyAlignment="1">
      <alignment horizontal="center" vertical="center" wrapText="1"/>
      <protection/>
    </xf>
    <xf numFmtId="0" fontId="6" fillId="0" borderId="84" xfId="72" applyNumberFormat="1" applyFont="1" applyFill="1" applyBorder="1" applyAlignment="1" applyProtection="1">
      <alignment horizontal="center" vertical="center" wrapText="1"/>
      <protection locked="0"/>
    </xf>
    <xf numFmtId="0" fontId="6" fillId="0" borderId="10" xfId="72" applyNumberFormat="1" applyFont="1" applyFill="1" applyBorder="1" applyAlignment="1" applyProtection="1">
      <alignment horizontal="center" vertical="center" wrapText="1"/>
      <protection locked="0"/>
    </xf>
    <xf numFmtId="0" fontId="6" fillId="11" borderId="18" xfId="72" applyNumberFormat="1" applyFont="1" applyFill="1" applyBorder="1" applyAlignment="1" applyProtection="1">
      <alignment horizontal="center" vertical="center" wrapText="1"/>
      <protection/>
    </xf>
    <xf numFmtId="0" fontId="6" fillId="11" borderId="12" xfId="72" applyNumberFormat="1" applyFont="1" applyFill="1" applyBorder="1" applyAlignment="1" applyProtection="1">
      <alignment horizontal="center" vertical="center" wrapText="1"/>
      <protection/>
    </xf>
    <xf numFmtId="58" fontId="6" fillId="0" borderId="84" xfId="72" applyNumberFormat="1" applyFont="1" applyFill="1" applyBorder="1" applyAlignment="1" applyProtection="1">
      <alignment horizontal="center" vertical="center" wrapText="1"/>
      <protection locked="0"/>
    </xf>
    <xf numFmtId="0" fontId="6" fillId="11" borderId="18" xfId="72" applyFont="1" applyFill="1" applyBorder="1" applyAlignment="1" applyProtection="1">
      <alignment horizontal="center" vertical="center" shrinkToFit="1"/>
      <protection/>
    </xf>
    <xf numFmtId="0" fontId="6" fillId="11" borderId="12" xfId="72" applyFont="1" applyFill="1" applyBorder="1" applyAlignment="1" applyProtection="1">
      <alignment horizontal="center" vertical="center" shrinkToFit="1"/>
      <protection/>
    </xf>
    <xf numFmtId="0" fontId="5" fillId="11" borderId="18" xfId="72" applyFont="1" applyFill="1" applyBorder="1" applyAlignment="1" applyProtection="1">
      <alignment horizontal="center" vertical="center" wrapText="1"/>
      <protection/>
    </xf>
    <xf numFmtId="0" fontId="5" fillId="11" borderId="12" xfId="72" applyFont="1" applyFill="1" applyBorder="1" applyAlignment="1" applyProtection="1">
      <alignment horizontal="center" vertical="center" wrapText="1"/>
      <protection/>
    </xf>
    <xf numFmtId="0" fontId="5" fillId="11" borderId="18" xfId="72" applyFont="1" applyFill="1" applyBorder="1" applyAlignment="1" applyProtection="1">
      <alignment horizontal="left" vertical="center" wrapText="1"/>
      <protection/>
    </xf>
    <xf numFmtId="0" fontId="5" fillId="11" borderId="34" xfId="72" applyFont="1" applyFill="1" applyBorder="1" applyAlignment="1" applyProtection="1">
      <alignment horizontal="left" vertical="center" wrapText="1"/>
      <protection/>
    </xf>
    <xf numFmtId="0" fontId="5" fillId="11" borderId="12" xfId="72" applyFont="1" applyFill="1" applyBorder="1" applyAlignment="1" applyProtection="1">
      <alignment horizontal="left" vertical="center" wrapText="1"/>
      <protection/>
    </xf>
    <xf numFmtId="0" fontId="5" fillId="11" borderId="35" xfId="72" applyFont="1" applyFill="1" applyBorder="1" applyAlignment="1" applyProtection="1">
      <alignment horizontal="left" vertical="center" wrapText="1"/>
      <protection/>
    </xf>
    <xf numFmtId="0" fontId="6" fillId="0" borderId="33" xfId="72" applyFont="1" applyFill="1" applyBorder="1" applyAlignment="1" applyProtection="1">
      <alignment vertical="center" wrapText="1"/>
      <protection locked="0"/>
    </xf>
    <xf numFmtId="0" fontId="6" fillId="0" borderId="18" xfId="72" applyFont="1" applyFill="1" applyBorder="1" applyAlignment="1" applyProtection="1">
      <alignment vertical="center" wrapText="1"/>
      <protection locked="0"/>
    </xf>
    <xf numFmtId="0" fontId="6" fillId="0" borderId="19" xfId="72" applyFont="1" applyFill="1" applyBorder="1" applyAlignment="1" applyProtection="1">
      <alignment vertical="center" wrapText="1"/>
      <protection locked="0"/>
    </xf>
    <xf numFmtId="0" fontId="6" fillId="0" borderId="37" xfId="72" applyFont="1" applyFill="1" applyBorder="1" applyAlignment="1" applyProtection="1">
      <alignment vertical="center" wrapText="1"/>
      <protection locked="0"/>
    </xf>
    <xf numFmtId="0" fontId="6" fillId="0" borderId="12" xfId="72" applyFont="1" applyFill="1" applyBorder="1" applyAlignment="1" applyProtection="1">
      <alignment vertical="center" wrapText="1"/>
      <protection locked="0"/>
    </xf>
    <xf numFmtId="0" fontId="6" fillId="0" borderId="13" xfId="72" applyFont="1" applyFill="1" applyBorder="1" applyAlignment="1" applyProtection="1">
      <alignment vertical="center" wrapText="1"/>
      <protection locked="0"/>
    </xf>
    <xf numFmtId="49" fontId="7" fillId="5" borderId="17" xfId="72" applyNumberFormat="1" applyFont="1" applyFill="1" applyBorder="1" applyAlignment="1" applyProtection="1">
      <alignment horizontal="center" vertical="center" wrapText="1"/>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35" fillId="5" borderId="17" xfId="72" applyFont="1" applyFill="1" applyBorder="1" applyAlignment="1" applyProtection="1">
      <alignment horizontal="center" vertical="center" wrapText="1"/>
      <protection/>
    </xf>
    <xf numFmtId="0" fontId="35" fillId="5" borderId="18" xfId="72" applyFont="1" applyFill="1" applyBorder="1" applyAlignment="1" applyProtection="1">
      <alignment horizontal="center" vertical="center" wrapText="1"/>
      <protection/>
    </xf>
    <xf numFmtId="0" fontId="35" fillId="5" borderId="19" xfId="72" applyFont="1" applyFill="1" applyBorder="1" applyAlignment="1" applyProtection="1">
      <alignment horizontal="center" vertical="center" wrapText="1"/>
      <protection/>
    </xf>
    <xf numFmtId="0" fontId="35" fillId="5" borderId="11" xfId="72" applyFont="1" applyFill="1" applyBorder="1" applyAlignment="1" applyProtection="1">
      <alignment horizontal="center" vertical="center" wrapText="1"/>
      <protection/>
    </xf>
    <xf numFmtId="0" fontId="35" fillId="5" borderId="12" xfId="72" applyFont="1" applyFill="1" applyBorder="1" applyAlignment="1" applyProtection="1">
      <alignment horizontal="center" vertical="center" wrapText="1"/>
      <protection/>
    </xf>
    <xf numFmtId="0" fontId="35" fillId="5" borderId="13" xfId="72" applyFont="1" applyFill="1" applyBorder="1" applyAlignment="1" applyProtection="1">
      <alignment horizontal="center" vertical="center" wrapText="1"/>
      <protection/>
    </xf>
    <xf numFmtId="0" fontId="11" fillId="11" borderId="18" xfId="62" applyFont="1" applyFill="1" applyBorder="1" applyAlignment="1">
      <alignment horizontal="center" vertical="center" wrapText="1"/>
      <protection/>
    </xf>
    <xf numFmtId="0" fontId="11" fillId="11" borderId="28" xfId="62" applyFont="1" applyFill="1" applyBorder="1" applyAlignment="1">
      <alignment horizontal="center" vertical="center" wrapText="1"/>
      <protection/>
    </xf>
    <xf numFmtId="0" fontId="7" fillId="5" borderId="17" xfId="72" applyFont="1" applyFill="1" applyBorder="1" applyAlignment="1" applyProtection="1">
      <alignment horizontal="center" vertical="center" shrinkToFit="1"/>
      <protection/>
    </xf>
    <xf numFmtId="0" fontId="7" fillId="5" borderId="18" xfId="72" applyFont="1" applyFill="1" applyBorder="1" applyAlignment="1" applyProtection="1">
      <alignment horizontal="center" vertical="center" shrinkToFit="1"/>
      <protection/>
    </xf>
    <xf numFmtId="0" fontId="7" fillId="5" borderId="19" xfId="72" applyFont="1" applyFill="1" applyBorder="1" applyAlignment="1" applyProtection="1">
      <alignment horizontal="center" vertical="center" shrinkToFit="1"/>
      <protection/>
    </xf>
    <xf numFmtId="0" fontId="7" fillId="5" borderId="11" xfId="72" applyFont="1" applyFill="1" applyBorder="1" applyAlignment="1" applyProtection="1">
      <alignment horizontal="center" vertical="center" shrinkToFit="1"/>
      <protection/>
    </xf>
    <xf numFmtId="0" fontId="7" fillId="5" borderId="12" xfId="72" applyFont="1" applyFill="1" applyBorder="1" applyAlignment="1" applyProtection="1">
      <alignment horizontal="center" vertical="center" shrinkToFit="1"/>
      <protection/>
    </xf>
    <xf numFmtId="0" fontId="7" fillId="5" borderId="13" xfId="72" applyFont="1" applyFill="1" applyBorder="1" applyAlignment="1" applyProtection="1">
      <alignment horizontal="center" vertical="center" shrinkToFit="1"/>
      <protection/>
    </xf>
    <xf numFmtId="0" fontId="6" fillId="0" borderId="19" xfId="72" applyFont="1" applyFill="1" applyBorder="1" applyAlignment="1" applyProtection="1">
      <alignment horizontal="center" vertical="center" wrapText="1"/>
      <protection locked="0"/>
    </xf>
    <xf numFmtId="0" fontId="6" fillId="0" borderId="13" xfId="72" applyFont="1" applyFill="1" applyBorder="1" applyAlignment="1" applyProtection="1">
      <alignment horizontal="center" vertical="center" wrapText="1"/>
      <protection locked="0"/>
    </xf>
    <xf numFmtId="0" fontId="5" fillId="11" borderId="17" xfId="72" applyFont="1" applyFill="1" applyBorder="1" applyAlignment="1" applyProtection="1">
      <alignment horizontal="center" vertical="center" wrapText="1"/>
      <protection/>
    </xf>
    <xf numFmtId="0" fontId="5" fillId="11" borderId="19" xfId="72" applyFont="1" applyFill="1" applyBorder="1" applyAlignment="1" applyProtection="1">
      <alignment horizontal="center" vertical="center" wrapText="1"/>
      <protection/>
    </xf>
    <xf numFmtId="0" fontId="5" fillId="11" borderId="11" xfId="72" applyFont="1" applyFill="1" applyBorder="1" applyAlignment="1" applyProtection="1">
      <alignment horizontal="center" vertical="center" wrapText="1"/>
      <protection/>
    </xf>
    <xf numFmtId="0" fontId="5" fillId="11" borderId="13" xfId="72" applyFont="1" applyFill="1" applyBorder="1" applyAlignment="1" applyProtection="1">
      <alignment horizontal="center" vertical="center" wrapText="1"/>
      <protection/>
    </xf>
    <xf numFmtId="0" fontId="0" fillId="15" borderId="17" xfId="72" applyFill="1" applyBorder="1" applyAlignment="1" applyProtection="1">
      <alignment horizontal="center" vertical="center" wrapText="1"/>
      <protection locked="0"/>
    </xf>
    <xf numFmtId="0" fontId="0" fillId="15" borderId="18" xfId="72" applyFill="1" applyBorder="1" applyAlignment="1" applyProtection="1">
      <alignment horizontal="center" vertical="center" wrapText="1"/>
      <protection locked="0"/>
    </xf>
    <xf numFmtId="0" fontId="0" fillId="15" borderId="34" xfId="72" applyFill="1" applyBorder="1" applyAlignment="1" applyProtection="1">
      <alignment horizontal="center" vertical="center" wrapText="1"/>
      <protection locked="0"/>
    </xf>
    <xf numFmtId="0" fontId="0" fillId="15" borderId="22" xfId="72" applyFill="1" applyBorder="1" applyAlignment="1" applyProtection="1">
      <alignment horizontal="center" vertical="center" wrapText="1"/>
      <protection locked="0"/>
    </xf>
    <xf numFmtId="0" fontId="0" fillId="15" borderId="0" xfId="72" applyFill="1" applyBorder="1" applyAlignment="1" applyProtection="1">
      <alignment horizontal="center" vertical="center" wrapText="1"/>
      <protection locked="0"/>
    </xf>
    <xf numFmtId="0" fontId="0" fillId="15" borderId="27" xfId="72" applyFill="1" applyBorder="1" applyAlignment="1" applyProtection="1">
      <alignment horizontal="center" vertical="center" wrapText="1"/>
      <protection locked="0"/>
    </xf>
    <xf numFmtId="0" fontId="0" fillId="15" borderId="11" xfId="72" applyFill="1" applyBorder="1" applyAlignment="1" applyProtection="1">
      <alignment horizontal="center" vertical="center" wrapText="1"/>
      <protection locked="0"/>
    </xf>
    <xf numFmtId="0" fontId="0" fillId="15" borderId="12" xfId="72" applyFill="1" applyBorder="1" applyAlignment="1" applyProtection="1">
      <alignment horizontal="center" vertical="center" wrapText="1"/>
      <protection locked="0"/>
    </xf>
    <xf numFmtId="0" fontId="0" fillId="15" borderId="35" xfId="72" applyFill="1" applyBorder="1" applyAlignment="1" applyProtection="1">
      <alignment horizontal="center" vertical="center" wrapText="1"/>
      <protection locked="0"/>
    </xf>
    <xf numFmtId="0" fontId="5" fillId="0" borderId="68" xfId="72" applyFont="1" applyFill="1" applyBorder="1" applyAlignment="1" applyProtection="1">
      <alignment horizontal="center" vertical="center" shrinkToFit="1"/>
      <protection locked="0"/>
    </xf>
    <xf numFmtId="0" fontId="5" fillId="0" borderId="10" xfId="72" applyFont="1" applyFill="1" applyBorder="1" applyAlignment="1" applyProtection="1">
      <alignment horizontal="center" vertical="center" shrinkToFit="1"/>
      <protection locked="0"/>
    </xf>
    <xf numFmtId="0" fontId="5" fillId="0" borderId="44" xfId="72" applyFont="1" applyFill="1" applyBorder="1" applyAlignment="1" applyProtection="1">
      <alignment horizontal="center" vertical="center" shrinkToFit="1"/>
      <protection locked="0"/>
    </xf>
    <xf numFmtId="0" fontId="6" fillId="15" borderId="10" xfId="67" applyFont="1" applyFill="1" applyBorder="1" applyAlignment="1">
      <alignment horizontal="center" vertical="center" wrapText="1"/>
      <protection/>
    </xf>
    <xf numFmtId="0" fontId="6" fillId="21" borderId="20" xfId="72" applyFont="1" applyFill="1" applyBorder="1" applyAlignment="1">
      <alignment vertical="center"/>
      <protection/>
    </xf>
    <xf numFmtId="0" fontId="6" fillId="0" borderId="18" xfId="72" applyFont="1" applyBorder="1" applyAlignment="1" applyProtection="1">
      <alignment horizontal="center" vertical="center" wrapText="1"/>
      <protection locked="0"/>
    </xf>
    <xf numFmtId="0" fontId="6" fillId="0" borderId="28" xfId="72" applyFont="1" applyBorder="1" applyAlignment="1" applyProtection="1">
      <alignment horizontal="center" vertical="center" wrapText="1"/>
      <protection locked="0"/>
    </xf>
    <xf numFmtId="176" fontId="6" fillId="0" borderId="34" xfId="72" applyNumberFormat="1" applyFont="1" applyBorder="1" applyAlignment="1" applyProtection="1">
      <alignment horizontal="center" vertical="center" wrapText="1"/>
      <protection locked="0"/>
    </xf>
    <xf numFmtId="176" fontId="6" fillId="0" borderId="35" xfId="72" applyNumberFormat="1" applyFont="1" applyBorder="1" applyAlignment="1" applyProtection="1">
      <alignment horizontal="center" vertical="center" wrapText="1"/>
      <protection locked="0"/>
    </xf>
    <xf numFmtId="0" fontId="5" fillId="3" borderId="18" xfId="72" applyFont="1" applyFill="1" applyBorder="1" applyAlignment="1">
      <alignment horizontal="center" vertical="center" wrapText="1"/>
      <protection/>
    </xf>
    <xf numFmtId="0" fontId="0" fillId="0" borderId="10" xfId="72" applyFont="1" applyBorder="1" applyAlignment="1">
      <alignment vertical="center"/>
      <protection/>
    </xf>
    <xf numFmtId="0" fontId="0" fillId="0" borderId="10" xfId="72" applyBorder="1" applyAlignment="1">
      <alignment vertical="center"/>
      <protection/>
    </xf>
    <xf numFmtId="0" fontId="35" fillId="0" borderId="18" xfId="62" applyFont="1" applyBorder="1" applyAlignment="1" applyProtection="1">
      <alignment horizontal="center" vertical="center" wrapText="1"/>
      <protection locked="0"/>
    </xf>
    <xf numFmtId="0" fontId="35" fillId="0" borderId="28" xfId="62" applyFont="1" applyBorder="1" applyAlignment="1" applyProtection="1">
      <alignment horizontal="center" vertical="center" wrapText="1"/>
      <protection locked="0"/>
    </xf>
    <xf numFmtId="0" fontId="6" fillId="3" borderId="86" xfId="72" applyFont="1" applyFill="1" applyBorder="1" applyAlignment="1">
      <alignment horizontal="center" vertical="center" wrapText="1"/>
      <protection/>
    </xf>
    <xf numFmtId="0" fontId="6" fillId="3" borderId="84" xfId="72" applyFont="1" applyFill="1" applyBorder="1" applyAlignment="1">
      <alignment horizontal="center" vertical="center" wrapText="1"/>
      <protection/>
    </xf>
    <xf numFmtId="0" fontId="6" fillId="3" borderId="64" xfId="72" applyFont="1" applyFill="1" applyBorder="1" applyAlignment="1">
      <alignment horizontal="center" vertical="center" wrapText="1"/>
      <protection/>
    </xf>
    <xf numFmtId="0" fontId="6" fillId="3" borderId="16" xfId="72" applyFont="1" applyFill="1" applyBorder="1" applyAlignment="1">
      <alignment horizontal="center" vertical="center" wrapText="1"/>
      <protection/>
    </xf>
    <xf numFmtId="0" fontId="6" fillId="3" borderId="10" xfId="72" applyFont="1" applyFill="1" applyBorder="1" applyAlignment="1">
      <alignment horizontal="center" vertical="center" wrapText="1"/>
      <protection/>
    </xf>
    <xf numFmtId="0" fontId="6" fillId="3" borderId="44" xfId="72" applyFont="1" applyFill="1" applyBorder="1" applyAlignment="1">
      <alignment horizontal="center" vertical="center" wrapText="1"/>
      <protection/>
    </xf>
    <xf numFmtId="0" fontId="11" fillId="11" borderId="34" xfId="62" applyFont="1" applyFill="1" applyBorder="1" applyAlignment="1">
      <alignment horizontal="center" vertical="center" wrapText="1"/>
      <protection/>
    </xf>
    <xf numFmtId="0" fontId="11" fillId="11" borderId="29" xfId="62" applyFont="1" applyFill="1" applyBorder="1" applyAlignment="1">
      <alignment horizontal="center" vertical="center" wrapText="1"/>
      <protection/>
    </xf>
    <xf numFmtId="0" fontId="5" fillId="0" borderId="16" xfId="72" applyFont="1" applyFill="1" applyBorder="1" applyAlignment="1" applyProtection="1">
      <alignment horizontal="center" vertical="center" shrinkToFit="1"/>
      <protection locked="0"/>
    </xf>
    <xf numFmtId="0" fontId="9" fillId="0" borderId="42" xfId="72" applyFont="1" applyBorder="1" applyAlignment="1">
      <alignment horizontal="right" vertical="center" wrapText="1"/>
      <protection/>
    </xf>
    <xf numFmtId="0" fontId="7" fillId="3" borderId="0" xfId="72" applyFont="1" applyFill="1" applyBorder="1" applyAlignment="1">
      <alignment horizontal="center" vertical="center" wrapText="1"/>
      <protection/>
    </xf>
    <xf numFmtId="0" fontId="7" fillId="3" borderId="12" xfId="72" applyFont="1" applyFill="1" applyBorder="1" applyAlignment="1">
      <alignment horizontal="center" vertical="center" wrapText="1"/>
      <protection/>
    </xf>
    <xf numFmtId="0" fontId="6" fillId="3" borderId="18" xfId="72" applyFont="1" applyFill="1" applyBorder="1" applyAlignment="1" applyProtection="1">
      <alignment horizontal="center" vertical="center" wrapText="1"/>
      <protection locked="0"/>
    </xf>
    <xf numFmtId="0" fontId="6" fillId="3" borderId="12" xfId="72" applyFont="1" applyFill="1" applyBorder="1" applyAlignment="1" applyProtection="1">
      <alignment horizontal="center" vertical="center" wrapText="1"/>
      <protection locked="0"/>
    </xf>
    <xf numFmtId="0" fontId="6" fillId="21" borderId="18" xfId="72" applyFont="1" applyFill="1" applyBorder="1" applyAlignment="1">
      <alignment horizontal="left" vertical="center"/>
      <protection/>
    </xf>
    <xf numFmtId="0" fontId="6" fillId="21" borderId="19" xfId="72" applyFont="1" applyFill="1" applyBorder="1" applyAlignment="1">
      <alignment horizontal="left" vertical="center"/>
      <protection/>
    </xf>
    <xf numFmtId="0" fontId="6" fillId="0" borderId="5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21" borderId="19" xfId="72" applyFont="1" applyFill="1" applyBorder="1" applyAlignment="1">
      <alignment vertical="center"/>
      <protection/>
    </xf>
    <xf numFmtId="0" fontId="6" fillId="0" borderId="1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87"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0" fillId="21" borderId="0" xfId="0" applyFill="1" applyBorder="1" applyAlignment="1">
      <alignment horizontal="center" vertical="center"/>
    </xf>
    <xf numFmtId="0" fontId="0" fillId="21" borderId="53" xfId="0" applyFill="1" applyBorder="1" applyAlignment="1">
      <alignment horizontal="center" vertical="center"/>
    </xf>
    <xf numFmtId="0" fontId="0" fillId="21" borderId="59" xfId="0" applyFill="1" applyBorder="1" applyAlignment="1">
      <alignment horizontal="center" vertical="center"/>
    </xf>
    <xf numFmtId="0" fontId="0" fillId="21" borderId="13" xfId="0" applyFill="1" applyBorder="1" applyAlignment="1">
      <alignment horizontal="center" vertical="center"/>
    </xf>
    <xf numFmtId="0" fontId="0" fillId="34" borderId="42" xfId="63" applyFill="1" applyBorder="1" applyAlignment="1" applyProtection="1">
      <alignment horizontal="center" vertical="center" wrapText="1"/>
      <protection locked="0"/>
    </xf>
    <xf numFmtId="0" fontId="0" fillId="34" borderId="39" xfId="63" applyFill="1" applyBorder="1" applyAlignment="1" applyProtection="1">
      <alignment horizontal="center" vertical="center" wrapText="1"/>
      <protection locked="0"/>
    </xf>
    <xf numFmtId="0" fontId="0" fillId="34" borderId="0" xfId="63" applyFill="1" applyBorder="1" applyAlignment="1" applyProtection="1">
      <alignment horizontal="center" vertical="center" wrapText="1"/>
      <protection locked="0"/>
    </xf>
    <xf numFmtId="0" fontId="0" fillId="34" borderId="27" xfId="63" applyFill="1" applyBorder="1" applyAlignment="1" applyProtection="1">
      <alignment horizontal="center" vertical="center" wrapText="1"/>
      <protection locked="0"/>
    </xf>
    <xf numFmtId="0" fontId="0" fillId="34" borderId="28" xfId="63" applyFill="1" applyBorder="1" applyAlignment="1" applyProtection="1">
      <alignment horizontal="center" vertical="center" wrapText="1"/>
      <protection locked="0"/>
    </xf>
    <xf numFmtId="0" fontId="0" fillId="34" borderId="29" xfId="63" applyFill="1" applyBorder="1" applyAlignment="1" applyProtection="1">
      <alignment horizontal="center" vertical="center" wrapText="1"/>
      <protection locked="0"/>
    </xf>
    <xf numFmtId="0" fontId="9" fillId="3" borderId="84" xfId="63" applyFont="1" applyFill="1" applyBorder="1" applyAlignment="1">
      <alignment horizontal="center" vertical="center" wrapText="1"/>
      <protection/>
    </xf>
    <xf numFmtId="0" fontId="9" fillId="3" borderId="41" xfId="63" applyFont="1" applyFill="1" applyBorder="1" applyAlignment="1">
      <alignment horizontal="center" vertical="center" shrinkToFit="1"/>
      <protection/>
    </xf>
    <xf numFmtId="0" fontId="9" fillId="3" borderId="30" xfId="63" applyFont="1" applyFill="1" applyBorder="1" applyAlignment="1">
      <alignment horizontal="center" vertical="center" shrinkToFit="1"/>
      <protection/>
    </xf>
    <xf numFmtId="0" fontId="9" fillId="3" borderId="31" xfId="63" applyFont="1" applyFill="1" applyBorder="1" applyAlignment="1">
      <alignment horizontal="center" vertical="center" shrinkToFit="1"/>
      <protection/>
    </xf>
    <xf numFmtId="0" fontId="0" fillId="21" borderId="17" xfId="63" applyFill="1" applyBorder="1" applyAlignment="1" applyProtection="1">
      <alignment horizontal="center" vertical="center" wrapText="1"/>
      <protection/>
    </xf>
    <xf numFmtId="0" fontId="0" fillId="21" borderId="24" xfId="63"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locked="0"/>
    </xf>
    <xf numFmtId="0" fontId="5" fillId="0" borderId="71" xfId="63" applyFont="1" applyFill="1" applyBorder="1" applyAlignment="1" applyProtection="1">
      <alignment horizontal="center" vertical="center" wrapText="1"/>
      <protection locked="0"/>
    </xf>
    <xf numFmtId="0" fontId="6" fillId="0" borderId="15" xfId="63" applyFont="1" applyFill="1" applyBorder="1" applyAlignment="1" applyProtection="1">
      <alignment horizontal="center" vertical="center" wrapText="1"/>
      <protection/>
    </xf>
    <xf numFmtId="0" fontId="6" fillId="0" borderId="45" xfId="63" applyFont="1" applyFill="1" applyBorder="1" applyAlignment="1" applyProtection="1">
      <alignment horizontal="center" vertical="center" wrapText="1"/>
      <protection/>
    </xf>
    <xf numFmtId="0" fontId="0" fillId="21" borderId="86" xfId="63" applyFill="1" applyBorder="1" applyAlignment="1" applyProtection="1">
      <alignment horizontal="center" vertical="center" wrapText="1"/>
      <protection/>
    </xf>
    <xf numFmtId="0" fontId="0" fillId="21" borderId="84" xfId="63" applyFill="1" applyBorder="1" applyAlignment="1" applyProtection="1">
      <alignment horizontal="center" vertical="center" wrapText="1"/>
      <protection/>
    </xf>
    <xf numFmtId="0" fontId="0" fillId="21" borderId="18" xfId="63" applyFill="1" applyBorder="1" applyAlignment="1" applyProtection="1">
      <alignment horizontal="center" vertical="center" wrapText="1"/>
      <protection/>
    </xf>
    <xf numFmtId="0" fontId="0" fillId="21" borderId="28" xfId="63" applyFill="1" applyBorder="1" applyAlignment="1" applyProtection="1">
      <alignment horizontal="center" vertical="center" wrapText="1"/>
      <protection/>
    </xf>
    <xf numFmtId="0" fontId="0" fillId="21" borderId="41" xfId="63" applyFill="1" applyBorder="1" applyAlignment="1" applyProtection="1">
      <alignment horizontal="center" vertical="center" wrapText="1"/>
      <protection/>
    </xf>
    <xf numFmtId="0" fontId="0" fillId="21" borderId="12" xfId="63" applyFill="1" applyBorder="1" applyAlignment="1" applyProtection="1">
      <alignment horizontal="center" vertical="center" wrapText="1"/>
      <protection/>
    </xf>
    <xf numFmtId="0" fontId="0" fillId="21" borderId="13" xfId="63" applyFill="1" applyBorder="1" applyAlignment="1" applyProtection="1">
      <alignment horizontal="center" vertical="center" wrapText="1"/>
      <protection/>
    </xf>
    <xf numFmtId="0" fontId="6" fillId="8" borderId="55" xfId="0" applyFont="1" applyFill="1" applyBorder="1" applyAlignment="1">
      <alignment horizontal="center" vertical="center"/>
    </xf>
    <xf numFmtId="0" fontId="6" fillId="8" borderId="42" xfId="0" applyFont="1" applyFill="1" applyBorder="1" applyAlignment="1">
      <alignment horizontal="center" vertical="center"/>
    </xf>
    <xf numFmtId="0" fontId="6" fillId="8" borderId="58" xfId="0" applyFont="1" applyFill="1" applyBorder="1" applyAlignment="1">
      <alignment horizontal="center" vertical="center"/>
    </xf>
    <xf numFmtId="0" fontId="6" fillId="8" borderId="28" xfId="0" applyFont="1" applyFill="1" applyBorder="1" applyAlignment="1">
      <alignment horizontal="center" vertical="center"/>
    </xf>
    <xf numFmtId="197" fontId="0" fillId="0" borderId="0" xfId="63" applyNumberFormat="1" applyAlignment="1">
      <alignment horizontal="center" vertical="center"/>
      <protection/>
    </xf>
    <xf numFmtId="0" fontId="0" fillId="21" borderId="14" xfId="63" applyFill="1" applyBorder="1" applyAlignment="1" applyProtection="1">
      <alignment horizontal="center" vertical="center" wrapText="1"/>
      <protection/>
    </xf>
    <xf numFmtId="0" fontId="0" fillId="21" borderId="15" xfId="63" applyFill="1" applyBorder="1" applyAlignment="1" applyProtection="1">
      <alignment horizontal="center" vertical="center" wrapText="1"/>
      <protection/>
    </xf>
    <xf numFmtId="0" fontId="0" fillId="0" borderId="30" xfId="63" applyFont="1" applyFill="1" applyBorder="1" applyAlignment="1" applyProtection="1">
      <alignment vertical="top" wrapText="1"/>
      <protection/>
    </xf>
    <xf numFmtId="0" fontId="0" fillId="0" borderId="31" xfId="63" applyFont="1" applyFill="1" applyBorder="1" applyAlignment="1" applyProtection="1">
      <alignment vertical="top" wrapText="1"/>
      <protection/>
    </xf>
    <xf numFmtId="0" fontId="0" fillId="3" borderId="24" xfId="63" applyFill="1" applyBorder="1" applyAlignment="1">
      <alignment horizontal="center" vertical="center" wrapText="1"/>
      <protection/>
    </xf>
    <xf numFmtId="0" fontId="0" fillId="3" borderId="28" xfId="63" applyFill="1" applyBorder="1" applyAlignment="1">
      <alignment horizontal="center" vertical="center" wrapText="1"/>
      <protection/>
    </xf>
    <xf numFmtId="0" fontId="0" fillId="0" borderId="28" xfId="63" applyFill="1" applyBorder="1" applyAlignment="1" applyProtection="1">
      <alignment horizontal="center" vertical="center" wrapText="1"/>
      <protection locked="0"/>
    </xf>
    <xf numFmtId="0" fontId="0" fillId="21" borderId="41" xfId="63" applyFont="1" applyFill="1" applyBorder="1" applyAlignment="1" applyProtection="1">
      <alignment horizontal="center" vertical="center" shrinkToFit="1"/>
      <protection/>
    </xf>
    <xf numFmtId="0" fontId="0" fillId="21" borderId="30" xfId="63" applyFill="1" applyBorder="1" applyAlignment="1" applyProtection="1">
      <alignment horizontal="center" vertical="center" shrinkToFit="1"/>
      <protection/>
    </xf>
    <xf numFmtId="0" fontId="0" fillId="21" borderId="86" xfId="63" applyFill="1" applyBorder="1" applyAlignment="1" applyProtection="1">
      <alignment horizontal="center" vertical="center" shrinkToFit="1"/>
      <protection/>
    </xf>
    <xf numFmtId="0" fontId="0" fillId="21" borderId="22" xfId="63" applyFill="1" applyBorder="1" applyAlignment="1" applyProtection="1">
      <alignment horizontal="center" vertical="center" wrapText="1"/>
      <protection/>
    </xf>
    <xf numFmtId="0" fontId="0" fillId="21" borderId="54" xfId="63" applyFill="1" applyBorder="1" applyAlignment="1" applyProtection="1">
      <alignment vertical="center" wrapText="1"/>
      <protection/>
    </xf>
    <xf numFmtId="0" fontId="0" fillId="21" borderId="63" xfId="63" applyFill="1" applyBorder="1" applyAlignment="1" applyProtection="1">
      <alignment vertical="center" wrapText="1"/>
      <protection/>
    </xf>
    <xf numFmtId="0" fontId="0" fillId="3" borderId="55" xfId="63" applyFont="1" applyFill="1" applyBorder="1" applyAlignment="1">
      <alignment horizontal="center" vertical="center" wrapText="1"/>
      <protection/>
    </xf>
    <xf numFmtId="0" fontId="0" fillId="3" borderId="39" xfId="63" applyFont="1" applyFill="1" applyBorder="1" applyAlignment="1">
      <alignment horizontal="center" vertical="center" wrapText="1"/>
      <protection/>
    </xf>
    <xf numFmtId="0" fontId="0" fillId="3" borderId="36" xfId="63" applyFont="1" applyFill="1" applyBorder="1" applyAlignment="1">
      <alignment horizontal="center" vertical="center" wrapText="1"/>
      <protection/>
    </xf>
    <xf numFmtId="0" fontId="0" fillId="3" borderId="27" xfId="63" applyFont="1" applyFill="1" applyBorder="1" applyAlignment="1">
      <alignment horizontal="center" vertical="center" wrapText="1"/>
      <protection/>
    </xf>
    <xf numFmtId="0" fontId="0" fillId="3" borderId="58" xfId="63" applyFont="1" applyFill="1" applyBorder="1" applyAlignment="1">
      <alignment horizontal="center" vertical="center" wrapText="1"/>
      <protection/>
    </xf>
    <xf numFmtId="0" fontId="0" fillId="3" borderId="29" xfId="63" applyFont="1" applyFill="1" applyBorder="1" applyAlignment="1">
      <alignment horizontal="center" vertical="center" wrapText="1"/>
      <protection/>
    </xf>
    <xf numFmtId="0" fontId="6" fillId="0" borderId="42" xfId="63" applyNumberFormat="1" applyFont="1" applyBorder="1" applyAlignment="1" applyProtection="1">
      <alignment horizontal="center" vertical="center"/>
      <protection locked="0"/>
    </xf>
    <xf numFmtId="0" fontId="6" fillId="0" borderId="28" xfId="63" applyNumberFormat="1" applyFont="1" applyBorder="1" applyAlignment="1" applyProtection="1">
      <alignment horizontal="center" vertical="center"/>
      <protection locked="0"/>
    </xf>
    <xf numFmtId="0" fontId="6" fillId="29" borderId="42" xfId="0" applyFont="1" applyFill="1" applyBorder="1" applyAlignment="1">
      <alignment horizontal="center" vertical="center"/>
    </xf>
    <xf numFmtId="0" fontId="6" fillId="29" borderId="28" xfId="0" applyFont="1" applyFill="1" applyBorder="1" applyAlignment="1">
      <alignment horizontal="center" vertical="center"/>
    </xf>
    <xf numFmtId="0" fontId="0" fillId="21" borderId="46" xfId="63" applyFill="1" applyBorder="1" applyAlignment="1" applyProtection="1">
      <alignment horizontal="center" vertical="center" wrapText="1"/>
      <protection/>
    </xf>
    <xf numFmtId="0" fontId="0" fillId="21" borderId="47" xfId="63" applyFill="1" applyBorder="1" applyAlignment="1" applyProtection="1">
      <alignment horizontal="center" vertical="center" wrapText="1"/>
      <protection/>
    </xf>
    <xf numFmtId="0" fontId="6" fillId="0" borderId="47" xfId="63" applyFont="1" applyFill="1" applyBorder="1" applyAlignment="1" applyProtection="1">
      <alignment horizontal="center" vertical="center" wrapText="1"/>
      <protection/>
    </xf>
    <xf numFmtId="0" fontId="6" fillId="0" borderId="57" xfId="63" applyFont="1" applyFill="1" applyBorder="1" applyAlignment="1" applyProtection="1">
      <alignment horizontal="center" vertical="center" wrapText="1"/>
      <protection/>
    </xf>
    <xf numFmtId="0" fontId="0" fillId="21" borderId="19" xfId="63" applyFill="1" applyBorder="1" applyAlignment="1" applyProtection="1">
      <alignment horizontal="center" vertical="center" wrapText="1"/>
      <protection/>
    </xf>
    <xf numFmtId="0" fontId="0" fillId="21" borderId="88" xfId="63" applyFill="1" applyBorder="1" applyAlignment="1" applyProtection="1">
      <alignment horizontal="center" vertical="center" wrapText="1"/>
      <protection/>
    </xf>
    <xf numFmtId="0" fontId="6" fillId="0" borderId="18" xfId="63" applyFont="1" applyFill="1" applyBorder="1" applyAlignment="1" applyProtection="1">
      <alignment horizontal="center" vertical="center" wrapText="1"/>
      <protection/>
    </xf>
    <xf numFmtId="0" fontId="6" fillId="0" borderId="28" xfId="63" applyFont="1" applyFill="1" applyBorder="1" applyAlignment="1" applyProtection="1">
      <alignment horizontal="center" vertical="center" wrapText="1"/>
      <protection/>
    </xf>
    <xf numFmtId="0" fontId="9" fillId="0" borderId="89" xfId="63" applyFont="1" applyBorder="1" applyAlignment="1" applyProtection="1">
      <alignment vertical="center" wrapText="1"/>
      <protection locked="0"/>
    </xf>
    <xf numFmtId="0" fontId="9" fillId="0" borderId="65" xfId="63" applyFont="1" applyBorder="1" applyAlignment="1" applyProtection="1">
      <alignment vertical="center" wrapText="1"/>
      <protection locked="0"/>
    </xf>
    <xf numFmtId="0" fontId="9" fillId="0" borderId="90" xfId="63" applyFont="1" applyBorder="1" applyAlignment="1" applyProtection="1">
      <alignment vertical="center" wrapText="1"/>
      <protection locked="0"/>
    </xf>
    <xf numFmtId="0" fontId="0" fillId="8" borderId="41" xfId="63" applyFill="1" applyBorder="1" applyAlignment="1">
      <alignment horizontal="center" vertical="center" wrapText="1"/>
      <protection/>
    </xf>
    <xf numFmtId="0" fontId="0" fillId="8" borderId="30" xfId="63" applyFill="1" applyBorder="1" applyAlignment="1">
      <alignment horizontal="center" vertical="center" wrapText="1"/>
      <protection/>
    </xf>
    <xf numFmtId="0" fontId="9" fillId="8" borderId="55" xfId="63" applyFont="1" applyFill="1" applyBorder="1" applyAlignment="1" applyProtection="1">
      <alignment horizontal="center" vertical="center" shrinkToFit="1"/>
      <protection locked="0"/>
    </xf>
    <xf numFmtId="0" fontId="9" fillId="8" borderId="42" xfId="63" applyFont="1" applyFill="1" applyBorder="1" applyAlignment="1" applyProtection="1">
      <alignment horizontal="center" vertical="center" shrinkToFit="1"/>
      <protection locked="0"/>
    </xf>
    <xf numFmtId="0" fontId="0" fillId="8" borderId="86" xfId="63" applyFill="1" applyBorder="1" applyAlignment="1">
      <alignment horizontal="center" vertical="center" wrapText="1"/>
      <protection/>
    </xf>
    <xf numFmtId="0" fontId="0" fillId="8" borderId="16" xfId="63" applyFill="1" applyBorder="1" applyAlignment="1" applyProtection="1">
      <alignment horizontal="center" vertical="center" wrapText="1"/>
      <protection locked="0"/>
    </xf>
    <xf numFmtId="0" fontId="0" fillId="8" borderId="10" xfId="63" applyFill="1" applyBorder="1" applyAlignment="1" applyProtection="1">
      <alignment horizontal="center" vertical="center" wrapText="1"/>
      <protection locked="0"/>
    </xf>
    <xf numFmtId="0" fontId="0" fillId="8" borderId="33" xfId="63" applyFont="1" applyFill="1" applyBorder="1" applyAlignment="1" applyProtection="1">
      <alignment vertical="center" wrapText="1" shrinkToFit="1"/>
      <protection locked="0"/>
    </xf>
    <xf numFmtId="0" fontId="0" fillId="8" borderId="18" xfId="63" applyFont="1" applyFill="1" applyBorder="1" applyAlignment="1" applyProtection="1">
      <alignment vertical="center" wrapText="1" shrinkToFit="1"/>
      <protection locked="0"/>
    </xf>
    <xf numFmtId="0" fontId="0" fillId="8" borderId="19" xfId="63" applyFont="1" applyFill="1" applyBorder="1" applyAlignment="1" applyProtection="1">
      <alignment vertical="center" wrapText="1" shrinkToFit="1"/>
      <protection locked="0"/>
    </xf>
    <xf numFmtId="0" fontId="0" fillId="8" borderId="17" xfId="63" applyFill="1" applyBorder="1" applyAlignment="1" applyProtection="1">
      <alignment horizontal="center" vertical="center" wrapText="1"/>
      <protection locked="0"/>
    </xf>
    <xf numFmtId="0" fontId="0" fillId="8" borderId="18" xfId="63" applyFill="1" applyBorder="1" applyAlignment="1" applyProtection="1">
      <alignment horizontal="center" vertical="center" wrapText="1"/>
      <protection locked="0"/>
    </xf>
    <xf numFmtId="0" fontId="0" fillId="8" borderId="19" xfId="63" applyFill="1" applyBorder="1" applyAlignment="1" applyProtection="1">
      <alignment horizontal="center" vertical="center" wrapText="1"/>
      <protection locked="0"/>
    </xf>
    <xf numFmtId="0" fontId="0" fillId="8" borderId="68" xfId="63" applyFill="1" applyBorder="1" applyAlignment="1" applyProtection="1">
      <alignment vertical="center" shrinkToFit="1"/>
      <protection locked="0"/>
    </xf>
    <xf numFmtId="0" fontId="0" fillId="8" borderId="10" xfId="63" applyFill="1" applyBorder="1" applyAlignment="1" applyProtection="1">
      <alignment vertical="center" shrinkToFit="1"/>
      <protection locked="0"/>
    </xf>
    <xf numFmtId="0" fontId="0" fillId="8" borderId="14" xfId="63" applyFill="1" applyBorder="1" applyAlignment="1" applyProtection="1">
      <alignment horizontal="center" vertical="center" wrapText="1"/>
      <protection locked="0"/>
    </xf>
    <xf numFmtId="181" fontId="30" fillId="8" borderId="65" xfId="63" applyNumberFormat="1" applyFont="1" applyFill="1" applyBorder="1" applyAlignment="1">
      <alignment horizontal="center" vertical="center" wrapText="1"/>
      <protection/>
    </xf>
    <xf numFmtId="0" fontId="5" fillId="8" borderId="55" xfId="63" applyFont="1" applyFill="1" applyBorder="1" applyAlignment="1">
      <alignment horizontal="center" vertical="center" wrapText="1"/>
      <protection/>
    </xf>
    <xf numFmtId="0" fontId="5" fillId="8" borderId="42" xfId="63" applyFont="1" applyFill="1" applyBorder="1" applyAlignment="1">
      <alignment horizontal="center" vertical="center" wrapText="1"/>
      <protection/>
    </xf>
    <xf numFmtId="0" fontId="5" fillId="8" borderId="58" xfId="63" applyFont="1" applyFill="1" applyBorder="1" applyAlignment="1">
      <alignment horizontal="center" vertical="center" wrapText="1"/>
      <protection/>
    </xf>
    <xf numFmtId="0" fontId="5" fillId="8" borderId="28" xfId="63" applyFont="1" applyFill="1" applyBorder="1" applyAlignment="1">
      <alignment horizontal="center" vertical="center" wrapText="1"/>
      <protection/>
    </xf>
    <xf numFmtId="0" fontId="5" fillId="8" borderId="55" xfId="63" applyFont="1" applyFill="1" applyBorder="1" applyAlignment="1">
      <alignment horizontal="center" vertical="top" wrapText="1"/>
      <protection/>
    </xf>
    <xf numFmtId="0" fontId="5" fillId="8" borderId="42" xfId="63" applyFont="1" applyFill="1" applyBorder="1" applyAlignment="1">
      <alignment horizontal="center" vertical="top" wrapText="1"/>
      <protection/>
    </xf>
    <xf numFmtId="0" fontId="5" fillId="8" borderId="39" xfId="63" applyFont="1" applyFill="1" applyBorder="1" applyAlignment="1">
      <alignment horizontal="center" vertical="top" wrapText="1"/>
      <protection/>
    </xf>
    <xf numFmtId="0" fontId="5" fillId="8" borderId="58" xfId="63" applyFont="1" applyFill="1" applyBorder="1" applyAlignment="1">
      <alignment horizontal="center" vertical="top" wrapText="1"/>
      <protection/>
    </xf>
    <xf numFmtId="0" fontId="5" fillId="8" borderId="28" xfId="63" applyFont="1" applyFill="1" applyBorder="1" applyAlignment="1">
      <alignment horizontal="center" vertical="top" wrapText="1"/>
      <protection/>
    </xf>
    <xf numFmtId="0" fontId="5" fillId="8" borderId="29" xfId="63" applyFont="1" applyFill="1" applyBorder="1" applyAlignment="1">
      <alignment horizontal="center" vertical="top" wrapText="1"/>
      <protection/>
    </xf>
    <xf numFmtId="0" fontId="0" fillId="8" borderId="91" xfId="63" applyFill="1" applyBorder="1" applyAlignment="1">
      <alignment horizontal="center" vertical="center" wrapText="1"/>
      <protection/>
    </xf>
    <xf numFmtId="0" fontId="0" fillId="8" borderId="92" xfId="63" applyFill="1" applyBorder="1" applyAlignment="1">
      <alignment horizontal="center" vertical="center" wrapText="1"/>
      <protection/>
    </xf>
    <xf numFmtId="0" fontId="0" fillId="8" borderId="93" xfId="63" applyFill="1" applyBorder="1" applyAlignment="1">
      <alignment horizontal="center" vertical="center" wrapText="1"/>
      <protection/>
    </xf>
    <xf numFmtId="0" fontId="0" fillId="8" borderId="87" xfId="63" applyFill="1" applyBorder="1" applyAlignment="1" applyProtection="1">
      <alignment vertical="center" shrinkToFit="1"/>
      <protection locked="0"/>
    </xf>
    <xf numFmtId="0" fontId="0" fillId="8" borderId="54" xfId="63" applyFill="1" applyBorder="1" applyAlignment="1" applyProtection="1">
      <alignment vertical="center" shrinkToFit="1"/>
      <protection locked="0"/>
    </xf>
    <xf numFmtId="0" fontId="5" fillId="8" borderId="83" xfId="63" applyFont="1" applyFill="1" applyBorder="1" applyAlignment="1">
      <alignment horizontal="center" vertical="center" wrapText="1"/>
      <protection/>
    </xf>
    <xf numFmtId="0" fontId="5" fillId="8" borderId="84" xfId="63" applyFont="1" applyFill="1" applyBorder="1" applyAlignment="1">
      <alignment horizontal="center" vertical="center" wrapText="1"/>
      <protection/>
    </xf>
    <xf numFmtId="0" fontId="5" fillId="8" borderId="64" xfId="63" applyFont="1" applyFill="1" applyBorder="1" applyAlignment="1">
      <alignment horizontal="center" vertical="center" wrapText="1"/>
      <protection/>
    </xf>
    <xf numFmtId="0" fontId="5" fillId="8" borderId="68" xfId="63" applyFont="1" applyFill="1" applyBorder="1" applyAlignment="1">
      <alignment horizontal="center" vertical="center" wrapText="1"/>
      <protection/>
    </xf>
    <xf numFmtId="0" fontId="5" fillId="8" borderId="10" xfId="63" applyFont="1" applyFill="1" applyBorder="1" applyAlignment="1">
      <alignment horizontal="center" vertical="center" wrapText="1"/>
      <protection/>
    </xf>
    <xf numFmtId="0" fontId="5" fillId="8" borderId="44" xfId="63" applyFont="1" applyFill="1" applyBorder="1" applyAlignment="1">
      <alignment horizontal="center" vertical="center" wrapText="1"/>
      <protection/>
    </xf>
    <xf numFmtId="0" fontId="0" fillId="8" borderId="94" xfId="63" applyFill="1" applyBorder="1" applyAlignment="1">
      <alignment horizontal="center" vertical="center" wrapText="1"/>
      <protection/>
    </xf>
    <xf numFmtId="0" fontId="37" fillId="8" borderId="28" xfId="63" applyFont="1" applyFill="1" applyBorder="1" applyAlignment="1">
      <alignment horizontal="center" vertical="center" shrinkToFit="1"/>
      <protection/>
    </xf>
    <xf numFmtId="0" fontId="37" fillId="8" borderId="89" xfId="63" applyFont="1" applyFill="1" applyBorder="1" applyAlignment="1">
      <alignment horizontal="center" vertical="center" wrapText="1"/>
      <protection/>
    </xf>
    <xf numFmtId="0" fontId="37" fillId="8" borderId="65" xfId="63" applyFont="1" applyFill="1" applyBorder="1" applyAlignment="1">
      <alignment horizontal="center" vertical="center" wrapText="1"/>
      <protection/>
    </xf>
    <xf numFmtId="0" fontId="0" fillId="0" borderId="10" xfId="63" applyFill="1" applyBorder="1" applyAlignment="1" applyProtection="1">
      <alignment vertical="center" shrinkToFit="1"/>
      <protection locked="0"/>
    </xf>
    <xf numFmtId="0" fontId="0" fillId="0" borderId="44" xfId="63" applyFill="1" applyBorder="1" applyAlignment="1" applyProtection="1">
      <alignment vertical="center" shrinkToFit="1"/>
      <protection locked="0"/>
    </xf>
    <xf numFmtId="0" fontId="0" fillId="0" borderId="71" xfId="63" applyFill="1" applyBorder="1" applyAlignment="1" applyProtection="1">
      <alignment vertical="center" shrinkToFit="1"/>
      <protection locked="0"/>
    </xf>
    <xf numFmtId="0" fontId="0" fillId="0" borderId="72" xfId="63" applyFill="1" applyBorder="1" applyAlignment="1" applyProtection="1">
      <alignment vertical="center" shrinkToFit="1"/>
      <protection locked="0"/>
    </xf>
    <xf numFmtId="0" fontId="0" fillId="0" borderId="30" xfId="63" applyFont="1" applyFill="1" applyBorder="1" applyAlignment="1" applyProtection="1">
      <alignment horizontal="center" vertical="center" wrapText="1"/>
      <protection locked="0"/>
    </xf>
    <xf numFmtId="0" fontId="0" fillId="0" borderId="30" xfId="63" applyFill="1" applyBorder="1" applyAlignment="1" applyProtection="1">
      <alignment horizontal="center" vertical="center" wrapText="1"/>
      <protection locked="0"/>
    </xf>
    <xf numFmtId="0" fontId="6" fillId="0" borderId="43" xfId="63" applyFont="1" applyFill="1" applyBorder="1" applyAlignment="1">
      <alignment horizontal="center" vertical="center" wrapText="1"/>
      <protection/>
    </xf>
    <xf numFmtId="0" fontId="6" fillId="0" borderId="24" xfId="63" applyFont="1" applyFill="1" applyBorder="1" applyAlignment="1">
      <alignment horizontal="center" vertical="center" wrapText="1"/>
      <protection/>
    </xf>
    <xf numFmtId="0" fontId="6" fillId="0" borderId="42" xfId="63" applyFont="1" applyBorder="1" applyAlignment="1" applyProtection="1">
      <alignment horizontal="center" vertical="center" shrinkToFit="1"/>
      <protection locked="0"/>
    </xf>
    <xf numFmtId="0" fontId="6" fillId="0" borderId="28" xfId="63" applyFont="1" applyBorder="1" applyAlignment="1" applyProtection="1">
      <alignment horizontal="center" vertical="center" shrinkToFit="1"/>
      <protection locked="0"/>
    </xf>
    <xf numFmtId="0" fontId="6" fillId="8" borderId="43" xfId="63" applyFont="1" applyFill="1" applyBorder="1" applyAlignment="1">
      <alignment horizontal="center" vertical="center" wrapText="1"/>
      <protection/>
    </xf>
    <xf numFmtId="0" fontId="6" fillId="8" borderId="42" xfId="63" applyFont="1" applyFill="1" applyBorder="1" applyAlignment="1">
      <alignment horizontal="center" vertical="center" wrapText="1"/>
      <protection/>
    </xf>
    <xf numFmtId="0" fontId="6" fillId="8" borderId="85" xfId="63" applyFont="1" applyFill="1" applyBorder="1" applyAlignment="1">
      <alignment horizontal="center" vertical="center" wrapText="1"/>
      <protection/>
    </xf>
    <xf numFmtId="0" fontId="6" fillId="8" borderId="24" xfId="63" applyFont="1" applyFill="1" applyBorder="1" applyAlignment="1">
      <alignment horizontal="center" vertical="center" wrapText="1"/>
      <protection/>
    </xf>
    <xf numFmtId="0" fontId="6" fillId="8" borderId="28" xfId="63" applyFont="1" applyFill="1" applyBorder="1" applyAlignment="1">
      <alignment horizontal="center" vertical="center" wrapText="1"/>
      <protection/>
    </xf>
    <xf numFmtId="0" fontId="6" fillId="8" borderId="88" xfId="63" applyFont="1" applyFill="1" applyBorder="1" applyAlignment="1">
      <alignment horizontal="center" vertical="center" wrapText="1"/>
      <protection/>
    </xf>
    <xf numFmtId="0" fontId="5" fillId="8" borderId="39" xfId="63" applyFont="1" applyFill="1" applyBorder="1" applyAlignment="1">
      <alignment horizontal="center" vertical="center" wrapText="1"/>
      <protection/>
    </xf>
    <xf numFmtId="0" fontId="5" fillId="8" borderId="29" xfId="63" applyFont="1" applyFill="1" applyBorder="1" applyAlignment="1">
      <alignment horizontal="center" vertical="center" wrapText="1"/>
      <protection/>
    </xf>
    <xf numFmtId="0" fontId="11" fillId="0" borderId="39" xfId="63" applyFont="1" applyFill="1" applyBorder="1" applyAlignment="1">
      <alignment horizontal="center" vertical="center" wrapText="1"/>
      <protection/>
    </xf>
    <xf numFmtId="0" fontId="11" fillId="0" borderId="29" xfId="63" applyFont="1" applyFill="1" applyBorder="1" applyAlignment="1">
      <alignment horizontal="center" vertical="center" wrapText="1"/>
      <protection/>
    </xf>
    <xf numFmtId="181" fontId="37" fillId="8" borderId="28" xfId="63" applyNumberFormat="1" applyFont="1" applyFill="1" applyBorder="1" applyAlignment="1">
      <alignment horizontal="center" vertical="center" wrapText="1"/>
      <protection/>
    </xf>
    <xf numFmtId="0" fontId="0" fillId="8" borderId="13" xfId="63" applyFill="1" applyBorder="1" applyAlignment="1" applyProtection="1">
      <alignment horizontal="center" vertical="center" wrapText="1"/>
      <protection locked="0"/>
    </xf>
    <xf numFmtId="0" fontId="0" fillId="8" borderId="54" xfId="63" applyFill="1" applyBorder="1" applyAlignment="1" applyProtection="1">
      <alignment horizontal="center" vertical="center" wrapText="1"/>
      <protection locked="0"/>
    </xf>
    <xf numFmtId="0" fontId="0" fillId="8" borderId="11" xfId="63" applyFill="1" applyBorder="1" applyAlignment="1" applyProtection="1">
      <alignment horizontal="center" vertical="center" wrapText="1"/>
      <protection locked="0"/>
    </xf>
    <xf numFmtId="0" fontId="0" fillId="8" borderId="12" xfId="63" applyFill="1" applyBorder="1" applyAlignment="1" applyProtection="1">
      <alignment horizontal="center" vertical="center" wrapText="1"/>
      <protection locked="0"/>
    </xf>
    <xf numFmtId="0" fontId="0" fillId="8" borderId="56" xfId="63" applyFill="1" applyBorder="1" applyAlignment="1" applyProtection="1">
      <alignment horizontal="center" vertical="center" wrapText="1"/>
      <protection locked="0"/>
    </xf>
    <xf numFmtId="0" fontId="0" fillId="8" borderId="71" xfId="63" applyFill="1" applyBorder="1" applyAlignment="1" applyProtection="1">
      <alignment horizontal="center" vertical="center" wrapText="1"/>
      <protection locked="0"/>
    </xf>
    <xf numFmtId="0" fontId="6" fillId="5" borderId="83" xfId="63" applyFont="1" applyFill="1" applyBorder="1" applyAlignment="1">
      <alignment horizontal="center" vertical="center" wrapText="1"/>
      <protection/>
    </xf>
    <xf numFmtId="0" fontId="6" fillId="5" borderId="84" xfId="63" applyFont="1" applyFill="1" applyBorder="1" applyAlignment="1">
      <alignment horizontal="center" vertical="center" wrapText="1"/>
      <protection/>
    </xf>
    <xf numFmtId="0" fontId="6" fillId="5" borderId="70" xfId="63" applyFont="1" applyFill="1" applyBorder="1" applyAlignment="1">
      <alignment horizontal="center" vertical="center" wrapText="1"/>
      <protection/>
    </xf>
    <xf numFmtId="0" fontId="6" fillId="5" borderId="71" xfId="63" applyFont="1" applyFill="1" applyBorder="1" applyAlignment="1">
      <alignment horizontal="center" vertical="center" wrapText="1"/>
      <protection/>
    </xf>
    <xf numFmtId="0" fontId="6" fillId="0" borderId="86" xfId="63" applyFont="1" applyBorder="1" applyAlignment="1" applyProtection="1">
      <alignment horizontal="center" vertical="center" shrinkToFit="1"/>
      <protection locked="0"/>
    </xf>
    <xf numFmtId="0" fontId="6" fillId="0" borderId="84" xfId="63" applyFont="1" applyBorder="1" applyAlignment="1" applyProtection="1">
      <alignment horizontal="center" vertical="center" shrinkToFit="1"/>
      <protection locked="0"/>
    </xf>
    <xf numFmtId="0" fontId="6" fillId="0" borderId="41" xfId="63" applyFont="1" applyBorder="1" applyAlignment="1" applyProtection="1">
      <alignment horizontal="center" vertical="center" shrinkToFit="1"/>
      <protection locked="0"/>
    </xf>
    <xf numFmtId="0" fontId="6" fillId="0" borderId="56" xfId="63" applyFont="1" applyBorder="1" applyAlignment="1" applyProtection="1">
      <alignment horizontal="center" vertical="center" shrinkToFit="1"/>
      <protection locked="0"/>
    </xf>
    <xf numFmtId="0" fontId="6" fillId="0" borderId="71" xfId="63" applyFont="1" applyBorder="1" applyAlignment="1" applyProtection="1">
      <alignment horizontal="center" vertical="center" shrinkToFit="1"/>
      <protection locked="0"/>
    </xf>
    <xf numFmtId="0" fontId="6" fillId="0" borderId="46" xfId="63" applyFont="1" applyBorder="1" applyAlignment="1" applyProtection="1">
      <alignment horizontal="center" vertical="center" shrinkToFit="1"/>
      <protection locked="0"/>
    </xf>
    <xf numFmtId="0" fontId="6" fillId="5" borderId="64" xfId="63" applyFont="1" applyFill="1" applyBorder="1" applyAlignment="1">
      <alignment horizontal="center" vertical="center" wrapText="1"/>
      <protection/>
    </xf>
    <xf numFmtId="0" fontId="6" fillId="5" borderId="72" xfId="63" applyFont="1" applyFill="1" applyBorder="1" applyAlignment="1">
      <alignment horizontal="center" vertical="center" wrapText="1"/>
      <protection/>
    </xf>
    <xf numFmtId="0" fontId="6" fillId="0" borderId="85" xfId="63" applyFont="1" applyFill="1" applyBorder="1" applyAlignment="1">
      <alignment horizontal="center" vertical="center" wrapText="1"/>
      <protection/>
    </xf>
    <xf numFmtId="0" fontId="6" fillId="0" borderId="88" xfId="63" applyFont="1" applyFill="1" applyBorder="1" applyAlignment="1">
      <alignment horizontal="center" vertical="center" wrapText="1"/>
      <protection/>
    </xf>
    <xf numFmtId="0" fontId="6" fillId="0" borderId="42" xfId="63" applyFont="1" applyFill="1" applyBorder="1" applyAlignment="1" applyProtection="1">
      <alignment horizontal="center" vertical="center" wrapText="1"/>
      <protection locked="0"/>
    </xf>
    <xf numFmtId="0" fontId="6" fillId="0" borderId="28" xfId="63" applyFont="1" applyFill="1" applyBorder="1" applyAlignment="1" applyProtection="1">
      <alignment horizontal="center" vertical="center" wrapText="1"/>
      <protection locked="0"/>
    </xf>
    <xf numFmtId="0" fontId="6" fillId="21" borderId="86" xfId="63" applyFont="1" applyFill="1" applyBorder="1" applyAlignment="1">
      <alignment horizontal="center" vertical="center" wrapText="1"/>
      <protection/>
    </xf>
    <xf numFmtId="0" fontId="6" fillId="21" borderId="84" xfId="63" applyFont="1" applyFill="1" applyBorder="1" applyAlignment="1">
      <alignment horizontal="center" vertical="center" wrapText="1"/>
      <protection/>
    </xf>
    <xf numFmtId="0" fontId="6" fillId="21" borderId="56" xfId="63" applyFont="1" applyFill="1" applyBorder="1" applyAlignment="1">
      <alignment horizontal="center" vertical="center" wrapText="1"/>
      <protection/>
    </xf>
    <xf numFmtId="0" fontId="6" fillId="21" borderId="71" xfId="63" applyFont="1" applyFill="1" applyBorder="1" applyAlignment="1">
      <alignment horizontal="center" vertical="center" wrapText="1"/>
      <protection/>
    </xf>
    <xf numFmtId="0" fontId="9" fillId="0" borderId="42" xfId="63" applyFont="1" applyBorder="1" applyAlignment="1">
      <alignment horizontal="right" vertical="center" wrapText="1"/>
      <protection/>
    </xf>
    <xf numFmtId="0" fontId="0" fillId="0" borderId="42" xfId="63" applyBorder="1" applyAlignment="1">
      <alignment horizontal="right" vertical="center" wrapText="1"/>
      <protection/>
    </xf>
    <xf numFmtId="0" fontId="6" fillId="5" borderId="42" xfId="63" applyFont="1" applyFill="1" applyBorder="1" applyAlignment="1">
      <alignment horizontal="center" vertical="center" wrapText="1"/>
      <protection/>
    </xf>
    <xf numFmtId="0" fontId="6" fillId="5" borderId="28" xfId="63" applyFont="1" applyFill="1" applyBorder="1" applyAlignment="1">
      <alignment horizontal="center" vertical="center" wrapText="1"/>
      <protection/>
    </xf>
    <xf numFmtId="0" fontId="6" fillId="5" borderId="39" xfId="63" applyFont="1" applyFill="1" applyBorder="1" applyAlignment="1">
      <alignment horizontal="center" vertical="center" wrapText="1"/>
      <protection/>
    </xf>
    <xf numFmtId="0" fontId="6" fillId="5" borderId="29" xfId="63" applyFont="1" applyFill="1" applyBorder="1" applyAlignment="1">
      <alignment horizontal="center" vertical="center" wrapText="1"/>
      <protection/>
    </xf>
    <xf numFmtId="0" fontId="9" fillId="0" borderId="55" xfId="63" applyFont="1" applyBorder="1" applyAlignment="1" applyProtection="1">
      <alignment vertical="top" wrapText="1"/>
      <protection locked="0"/>
    </xf>
    <xf numFmtId="0" fontId="9" fillId="0" borderId="42" xfId="63" applyFont="1" applyBorder="1" applyAlignment="1" applyProtection="1">
      <alignment vertical="top" wrapText="1"/>
      <protection locked="0"/>
    </xf>
    <xf numFmtId="0" fontId="9" fillId="0" borderId="39" xfId="63" applyFont="1" applyBorder="1" applyAlignment="1" applyProtection="1">
      <alignment vertical="top" wrapText="1"/>
      <protection locked="0"/>
    </xf>
    <xf numFmtId="0" fontId="9" fillId="0" borderId="36" xfId="63" applyFont="1" applyBorder="1" applyAlignment="1" applyProtection="1">
      <alignment vertical="top" wrapText="1"/>
      <protection locked="0"/>
    </xf>
    <xf numFmtId="0" fontId="9" fillId="0" borderId="0" xfId="63" applyFont="1" applyBorder="1" applyAlignment="1" applyProtection="1">
      <alignment vertical="top" wrapText="1"/>
      <protection locked="0"/>
    </xf>
    <xf numFmtId="0" fontId="9" fillId="0" borderId="27" xfId="63" applyFont="1" applyBorder="1" applyAlignment="1" applyProtection="1">
      <alignment vertical="top" wrapText="1"/>
      <protection locked="0"/>
    </xf>
    <xf numFmtId="0" fontId="9" fillId="0" borderId="58" xfId="63" applyFont="1" applyBorder="1" applyAlignment="1" applyProtection="1">
      <alignment vertical="top" wrapText="1"/>
      <protection locked="0"/>
    </xf>
    <xf numFmtId="0" fontId="9" fillId="0" borderId="28" xfId="63" applyFont="1" applyBorder="1" applyAlignment="1" applyProtection="1">
      <alignment vertical="top" wrapText="1"/>
      <protection locked="0"/>
    </xf>
    <xf numFmtId="0" fontId="9" fillId="0" borderId="29" xfId="63" applyFont="1" applyBorder="1" applyAlignment="1" applyProtection="1">
      <alignment vertical="top" wrapText="1"/>
      <protection locked="0"/>
    </xf>
    <xf numFmtId="0" fontId="0" fillId="8" borderId="70" xfId="63" applyFill="1" applyBorder="1" applyAlignment="1" applyProtection="1">
      <alignment vertical="center" shrinkToFit="1"/>
      <protection locked="0"/>
    </xf>
    <xf numFmtId="0" fontId="0" fillId="8" borderId="71" xfId="63" applyFill="1" applyBorder="1" applyAlignment="1" applyProtection="1">
      <alignment vertical="center" shrinkToFit="1"/>
      <protection locked="0"/>
    </xf>
    <xf numFmtId="0" fontId="0" fillId="8" borderId="46" xfId="63" applyFill="1" applyBorder="1" applyAlignment="1" applyProtection="1">
      <alignment horizontal="center" vertical="center" wrapText="1"/>
      <protection locked="0"/>
    </xf>
    <xf numFmtId="0" fontId="7" fillId="8" borderId="42" xfId="63" applyFont="1" applyFill="1" applyBorder="1" applyAlignment="1">
      <alignment horizontal="center" vertical="center" wrapText="1"/>
      <protection/>
    </xf>
    <xf numFmtId="0" fontId="7" fillId="8" borderId="39" xfId="63" applyFont="1" applyFill="1" applyBorder="1" applyAlignment="1">
      <alignment horizontal="center" vertical="center" wrapText="1"/>
      <protection/>
    </xf>
    <xf numFmtId="0" fontId="7" fillId="8" borderId="28" xfId="63" applyFont="1" applyFill="1" applyBorder="1" applyAlignment="1">
      <alignment horizontal="center" vertical="center" wrapText="1"/>
      <protection/>
    </xf>
    <xf numFmtId="0" fontId="7" fillId="8" borderId="29" xfId="63" applyFont="1" applyFill="1" applyBorder="1" applyAlignment="1">
      <alignment horizontal="center" vertical="center" wrapText="1"/>
      <protection/>
    </xf>
    <xf numFmtId="0" fontId="0" fillId="8" borderId="33" xfId="63" applyFill="1" applyBorder="1" applyAlignment="1" applyProtection="1">
      <alignment vertical="center" shrinkToFit="1"/>
      <protection locked="0"/>
    </xf>
    <xf numFmtId="0" fontId="0" fillId="8" borderId="18" xfId="63" applyFill="1" applyBorder="1" applyAlignment="1" applyProtection="1">
      <alignment vertical="center" shrinkToFit="1"/>
      <protection locked="0"/>
    </xf>
    <xf numFmtId="0" fontId="0" fillId="8" borderId="19" xfId="63" applyFill="1" applyBorder="1" applyAlignment="1" applyProtection="1">
      <alignment vertical="center" shrinkToFit="1"/>
      <protection locked="0"/>
    </xf>
    <xf numFmtId="0" fontId="30" fillId="8" borderId="65" xfId="63" applyFont="1" applyFill="1" applyBorder="1" applyAlignment="1">
      <alignment horizontal="center" vertical="center" shrinkToFit="1"/>
      <protection/>
    </xf>
    <xf numFmtId="0" fontId="30" fillId="8" borderId="65" xfId="0" applyFont="1" applyFill="1" applyBorder="1" applyAlignment="1">
      <alignment horizontal="center" vertical="center"/>
    </xf>
    <xf numFmtId="0" fontId="0" fillId="8" borderId="95" xfId="63" applyFill="1" applyBorder="1" applyAlignment="1">
      <alignment horizontal="center" vertical="center" wrapText="1"/>
      <protection/>
    </xf>
    <xf numFmtId="0" fontId="0" fillId="8" borderId="96" xfId="63" applyFill="1" applyBorder="1" applyAlignment="1">
      <alignment horizontal="center" vertical="center" wrapText="1"/>
      <protection/>
    </xf>
    <xf numFmtId="0" fontId="0" fillId="8" borderId="97" xfId="63" applyFill="1" applyBorder="1" applyAlignment="1">
      <alignment horizontal="center" vertical="center" wrapText="1"/>
      <protection/>
    </xf>
    <xf numFmtId="0" fontId="18" fillId="0" borderId="55" xfId="0" applyFont="1" applyFill="1" applyBorder="1" applyAlignment="1" applyProtection="1">
      <alignment vertical="top" wrapText="1"/>
      <protection locked="0"/>
    </xf>
    <xf numFmtId="0" fontId="18" fillId="0" borderId="42" xfId="0" applyFont="1" applyFill="1" applyBorder="1" applyAlignment="1" applyProtection="1">
      <alignment vertical="top"/>
      <protection locked="0"/>
    </xf>
    <xf numFmtId="0" fontId="18" fillId="0" borderId="39" xfId="0" applyFont="1" applyFill="1" applyBorder="1" applyAlignment="1" applyProtection="1">
      <alignment vertical="top"/>
      <protection locked="0"/>
    </xf>
    <xf numFmtId="0" fontId="18" fillId="0" borderId="36"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27" xfId="0" applyFont="1" applyFill="1" applyBorder="1" applyAlignment="1" applyProtection="1">
      <alignment vertical="top"/>
      <protection locked="0"/>
    </xf>
    <xf numFmtId="0" fontId="18" fillId="0" borderId="58" xfId="0" applyFont="1" applyFill="1" applyBorder="1" applyAlignment="1" applyProtection="1">
      <alignment vertical="top"/>
      <protection locked="0"/>
    </xf>
    <xf numFmtId="0" fontId="18" fillId="0" borderId="28" xfId="0" applyFont="1" applyFill="1" applyBorder="1" applyAlignment="1" applyProtection="1">
      <alignment vertical="top"/>
      <protection locked="0"/>
    </xf>
    <xf numFmtId="0" fontId="18" fillId="0" borderId="29" xfId="0" applyFont="1" applyFill="1" applyBorder="1" applyAlignment="1" applyProtection="1">
      <alignment vertical="top"/>
      <protection locked="0"/>
    </xf>
    <xf numFmtId="0" fontId="5" fillId="29" borderId="70" xfId="63" applyFont="1" applyFill="1" applyBorder="1" applyAlignment="1">
      <alignment horizontal="center" vertical="center" wrapText="1"/>
      <protection/>
    </xf>
    <xf numFmtId="0" fontId="5" fillId="29" borderId="71" xfId="63" applyFont="1" applyFill="1" applyBorder="1" applyAlignment="1">
      <alignment horizontal="center" vertical="center" wrapText="1"/>
      <protection/>
    </xf>
    <xf numFmtId="0" fontId="5" fillId="29" borderId="72" xfId="63" applyFont="1" applyFill="1" applyBorder="1" applyAlignment="1">
      <alignment horizontal="center" vertical="center" wrapText="1"/>
      <protection/>
    </xf>
    <xf numFmtId="0" fontId="0" fillId="0" borderId="33" xfId="63" applyFont="1" applyFill="1" applyBorder="1" applyAlignment="1" applyProtection="1">
      <alignment vertical="center" shrinkToFit="1"/>
      <protection locked="0"/>
    </xf>
    <xf numFmtId="0" fontId="0" fillId="0" borderId="18" xfId="63" applyFill="1" applyBorder="1" applyAlignment="1" applyProtection="1">
      <alignment vertical="center" shrinkToFit="1"/>
      <protection locked="0"/>
    </xf>
    <xf numFmtId="0" fontId="0" fillId="0" borderId="19" xfId="63" applyFill="1" applyBorder="1" applyAlignment="1" applyProtection="1">
      <alignment vertical="center" shrinkToFit="1"/>
      <protection locked="0"/>
    </xf>
    <xf numFmtId="0" fontId="0" fillId="0" borderId="58" xfId="63" applyFill="1" applyBorder="1" applyAlignment="1" applyProtection="1">
      <alignment vertical="center" shrinkToFit="1"/>
      <protection locked="0"/>
    </xf>
    <xf numFmtId="0" fontId="0" fillId="0" borderId="28" xfId="63" applyFill="1" applyBorder="1" applyAlignment="1" applyProtection="1">
      <alignment vertical="center" shrinkToFit="1"/>
      <protection locked="0"/>
    </xf>
    <xf numFmtId="0" fontId="0" fillId="0" borderId="88" xfId="63" applyFill="1" applyBorder="1" applyAlignment="1" applyProtection="1">
      <alignment vertical="center" shrinkToFit="1"/>
      <protection locked="0"/>
    </xf>
    <xf numFmtId="0" fontId="0" fillId="0" borderId="17" xfId="63" applyFill="1" applyBorder="1" applyAlignment="1" applyProtection="1">
      <alignment vertical="center" shrinkToFit="1"/>
      <protection locked="0"/>
    </xf>
    <xf numFmtId="0" fontId="0" fillId="0" borderId="24" xfId="63" applyFill="1" applyBorder="1" applyAlignment="1" applyProtection="1">
      <alignment vertical="center" shrinkToFit="1"/>
      <protection locked="0"/>
    </xf>
    <xf numFmtId="0" fontId="9" fillId="21" borderId="55" xfId="63" applyFont="1" applyFill="1" applyBorder="1" applyAlignment="1" applyProtection="1">
      <alignment horizontal="center" vertical="center" wrapText="1"/>
      <protection/>
    </xf>
    <xf numFmtId="0" fontId="9" fillId="21" borderId="42" xfId="63" applyFont="1" applyFill="1" applyBorder="1" applyAlignment="1" applyProtection="1">
      <alignment horizontal="center" vertical="center" wrapText="1"/>
      <protection/>
    </xf>
    <xf numFmtId="0" fontId="9" fillId="21" borderId="39" xfId="63" applyFont="1" applyFill="1" applyBorder="1" applyAlignment="1" applyProtection="1">
      <alignment horizontal="center" vertical="center" wrapText="1"/>
      <protection/>
    </xf>
    <xf numFmtId="0" fontId="9" fillId="21" borderId="58" xfId="63" applyFont="1" applyFill="1" applyBorder="1" applyAlignment="1" applyProtection="1">
      <alignment horizontal="center" vertical="center" wrapText="1"/>
      <protection/>
    </xf>
    <xf numFmtId="0" fontId="9" fillId="21" borderId="28" xfId="63" applyFont="1" applyFill="1" applyBorder="1" applyAlignment="1" applyProtection="1">
      <alignment horizontal="center" vertical="center" wrapText="1"/>
      <protection/>
    </xf>
    <xf numFmtId="0" fontId="9" fillId="21" borderId="29" xfId="63" applyFont="1" applyFill="1" applyBorder="1" applyAlignment="1" applyProtection="1">
      <alignment horizontal="center" vertical="center" wrapText="1"/>
      <protection/>
    </xf>
    <xf numFmtId="0" fontId="0" fillId="21" borderId="55" xfId="63" applyFill="1" applyBorder="1" applyAlignment="1" applyProtection="1">
      <alignment horizontal="center" vertical="center"/>
      <protection/>
    </xf>
    <xf numFmtId="0" fontId="0" fillId="21" borderId="42" xfId="63" applyFill="1" applyBorder="1" applyAlignment="1" applyProtection="1">
      <alignment horizontal="center" vertical="center"/>
      <protection/>
    </xf>
    <xf numFmtId="0" fontId="0" fillId="21" borderId="39" xfId="63" applyFill="1" applyBorder="1" applyAlignment="1" applyProtection="1">
      <alignment horizontal="center" vertical="center"/>
      <protection/>
    </xf>
    <xf numFmtId="0" fontId="0" fillId="21" borderId="36" xfId="63" applyFill="1" applyBorder="1" applyAlignment="1" applyProtection="1">
      <alignment horizontal="center" vertical="center"/>
      <protection/>
    </xf>
    <xf numFmtId="0" fontId="0" fillId="21" borderId="0" xfId="63" applyFill="1" applyBorder="1" applyAlignment="1" applyProtection="1">
      <alignment horizontal="center" vertical="center"/>
      <protection/>
    </xf>
    <xf numFmtId="0" fontId="0" fillId="21" borderId="27" xfId="63" applyFill="1" applyBorder="1" applyAlignment="1" applyProtection="1">
      <alignment horizontal="center" vertical="center"/>
      <protection/>
    </xf>
    <xf numFmtId="0" fontId="0" fillId="21" borderId="58" xfId="63" applyFill="1" applyBorder="1" applyAlignment="1" applyProtection="1">
      <alignment horizontal="center" vertical="center"/>
      <protection/>
    </xf>
    <xf numFmtId="0" fontId="0" fillId="21" borderId="28" xfId="63" applyFill="1" applyBorder="1" applyAlignment="1" applyProtection="1">
      <alignment horizontal="center" vertical="center"/>
      <protection/>
    </xf>
    <xf numFmtId="0" fontId="0" fillId="21" borderId="29" xfId="63" applyFill="1" applyBorder="1" applyAlignment="1" applyProtection="1">
      <alignment horizontal="center" vertical="center"/>
      <protection/>
    </xf>
    <xf numFmtId="0" fontId="0" fillId="21" borderId="33" xfId="63" applyFill="1" applyBorder="1" applyAlignment="1" applyProtection="1">
      <alignment horizontal="center" vertical="center" wrapText="1"/>
      <protection/>
    </xf>
    <xf numFmtId="0" fontId="0" fillId="21" borderId="36" xfId="63" applyFill="1" applyBorder="1" applyAlignment="1" applyProtection="1">
      <alignment horizontal="center" vertical="center" wrapText="1"/>
      <protection/>
    </xf>
    <xf numFmtId="0" fontId="0" fillId="21" borderId="0" xfId="63" applyFill="1" applyBorder="1" applyAlignment="1" applyProtection="1">
      <alignment horizontal="center" vertical="center" wrapText="1"/>
      <protection/>
    </xf>
    <xf numFmtId="0" fontId="0" fillId="21" borderId="53" xfId="63" applyFill="1" applyBorder="1" applyAlignment="1" applyProtection="1">
      <alignment horizontal="center" vertical="center" wrapText="1"/>
      <protection/>
    </xf>
    <xf numFmtId="0" fontId="0" fillId="21" borderId="58" xfId="63" applyFill="1" applyBorder="1" applyAlignment="1" applyProtection="1">
      <alignment horizontal="center" vertical="center" wrapText="1"/>
      <protection/>
    </xf>
    <xf numFmtId="0" fontId="9" fillId="21" borderId="36" xfId="63" applyFont="1" applyFill="1" applyBorder="1" applyAlignment="1" applyProtection="1">
      <alignment horizontal="center" vertical="center" wrapText="1"/>
      <protection/>
    </xf>
    <xf numFmtId="0" fontId="9" fillId="21" borderId="0" xfId="63" applyFont="1" applyFill="1" applyBorder="1" applyAlignment="1" applyProtection="1">
      <alignment horizontal="center" vertical="center" wrapText="1"/>
      <protection/>
    </xf>
    <xf numFmtId="0" fontId="9" fillId="21" borderId="27" xfId="63" applyFont="1" applyFill="1" applyBorder="1" applyAlignment="1" applyProtection="1">
      <alignment horizontal="center" vertical="center" wrapText="1"/>
      <protection/>
    </xf>
    <xf numFmtId="0" fontId="0" fillId="21" borderId="55" xfId="63" applyFill="1" applyBorder="1" applyAlignment="1" applyProtection="1">
      <alignment horizontal="center" vertical="center" wrapText="1"/>
      <protection/>
    </xf>
    <xf numFmtId="0" fontId="0" fillId="21" borderId="42" xfId="63" applyFill="1" applyBorder="1" applyAlignment="1" applyProtection="1">
      <alignment horizontal="center" vertical="center" wrapText="1"/>
      <protection/>
    </xf>
    <xf numFmtId="0" fontId="0" fillId="21" borderId="85" xfId="63" applyFill="1" applyBorder="1" applyAlignment="1" applyProtection="1">
      <alignment horizontal="center" vertical="center" wrapText="1"/>
      <protection/>
    </xf>
    <xf numFmtId="0" fontId="0" fillId="21" borderId="37" xfId="63" applyFill="1" applyBorder="1" applyAlignment="1" applyProtection="1">
      <alignment horizontal="center" vertical="center" wrapText="1"/>
      <protection/>
    </xf>
    <xf numFmtId="0" fontId="0" fillId="21" borderId="17" xfId="63" applyFill="1" applyBorder="1" applyAlignment="1" applyProtection="1">
      <alignment horizontal="center" vertical="center" wrapText="1"/>
      <protection locked="0"/>
    </xf>
    <xf numFmtId="0" fontId="0" fillId="21" borderId="18" xfId="63" applyFill="1" applyBorder="1" applyAlignment="1" applyProtection="1">
      <alignment horizontal="center" vertical="center" wrapText="1"/>
      <protection locked="0"/>
    </xf>
    <xf numFmtId="0" fontId="0" fillId="21" borderId="34" xfId="63" applyFill="1" applyBorder="1" applyAlignment="1" applyProtection="1">
      <alignment horizontal="center" vertical="center" wrapText="1"/>
      <protection locked="0"/>
    </xf>
    <xf numFmtId="0" fontId="0" fillId="21" borderId="22" xfId="63" applyFill="1" applyBorder="1" applyAlignment="1" applyProtection="1">
      <alignment horizontal="center" vertical="center" wrapText="1"/>
      <protection locked="0"/>
    </xf>
    <xf numFmtId="0" fontId="0" fillId="21" borderId="0" xfId="63" applyFill="1" applyBorder="1" applyAlignment="1" applyProtection="1">
      <alignment horizontal="center" vertical="center" wrapText="1"/>
      <protection locked="0"/>
    </xf>
    <xf numFmtId="0" fontId="0" fillId="21" borderId="27" xfId="63" applyFill="1" applyBorder="1" applyAlignment="1" applyProtection="1">
      <alignment horizontal="center" vertical="center" wrapText="1"/>
      <protection locked="0"/>
    </xf>
    <xf numFmtId="0" fontId="0" fillId="21" borderId="24" xfId="63" applyFill="1" applyBorder="1" applyAlignment="1" applyProtection="1">
      <alignment horizontal="center" vertical="center" wrapText="1"/>
      <protection locked="0"/>
    </xf>
    <xf numFmtId="0" fontId="0" fillId="21" borderId="28" xfId="63" applyFill="1" applyBorder="1" applyAlignment="1" applyProtection="1">
      <alignment horizontal="center" vertical="center" wrapText="1"/>
      <protection locked="0"/>
    </xf>
    <xf numFmtId="0" fontId="0" fillId="21" borderId="29" xfId="63" applyFill="1" applyBorder="1" applyAlignment="1" applyProtection="1">
      <alignment horizontal="center" vertical="center" wrapText="1"/>
      <protection locked="0"/>
    </xf>
    <xf numFmtId="0" fontId="9" fillId="21" borderId="70" xfId="63" applyFont="1" applyFill="1" applyBorder="1" applyAlignment="1" applyProtection="1">
      <alignment horizontal="center" vertical="center" wrapText="1"/>
      <protection/>
    </xf>
    <xf numFmtId="0" fontId="9" fillId="21" borderId="71" xfId="63" applyFont="1" applyFill="1" applyBorder="1" applyAlignment="1" applyProtection="1">
      <alignment horizontal="center" vertical="center" wrapText="1"/>
      <protection/>
    </xf>
    <xf numFmtId="0" fontId="9" fillId="21" borderId="72" xfId="63" applyFont="1" applyFill="1" applyBorder="1" applyAlignment="1" applyProtection="1">
      <alignment horizontal="center" vertical="center" wrapText="1"/>
      <protection/>
    </xf>
    <xf numFmtId="0" fontId="7" fillId="8" borderId="55" xfId="63" applyFont="1" applyFill="1" applyBorder="1" applyAlignment="1">
      <alignment horizontal="center" vertical="center" wrapText="1"/>
      <protection/>
    </xf>
    <xf numFmtId="0" fontId="7" fillId="8" borderId="58" xfId="63" applyFont="1" applyFill="1" applyBorder="1" applyAlignment="1">
      <alignment horizontal="center" vertical="center" wrapText="1"/>
      <protection/>
    </xf>
    <xf numFmtId="0" fontId="9" fillId="3" borderId="94" xfId="63" applyFont="1" applyFill="1" applyBorder="1" applyAlignment="1">
      <alignment horizontal="center" vertical="center" shrinkToFit="1"/>
      <protection/>
    </xf>
    <xf numFmtId="0" fontId="9" fillId="3" borderId="86" xfId="63" applyFont="1" applyFill="1" applyBorder="1" applyAlignment="1">
      <alignment horizontal="center" vertical="center" shrinkToFit="1"/>
      <protection/>
    </xf>
    <xf numFmtId="0" fontId="6" fillId="0" borderId="0" xfId="63" applyFont="1" applyFill="1" applyBorder="1" applyAlignment="1" applyProtection="1">
      <alignment horizontal="center" vertical="center" wrapText="1"/>
      <protection/>
    </xf>
    <xf numFmtId="0" fontId="6" fillId="0" borderId="18" xfId="63" applyFont="1" applyFill="1" applyBorder="1" applyAlignment="1" applyProtection="1">
      <alignment horizontal="center" vertical="center" shrinkToFit="1"/>
      <protection/>
    </xf>
    <xf numFmtId="0" fontId="6" fillId="0" borderId="19" xfId="63" applyFont="1" applyFill="1" applyBorder="1" applyAlignment="1" applyProtection="1">
      <alignment horizontal="center" vertical="center" shrinkToFit="1"/>
      <protection/>
    </xf>
    <xf numFmtId="0" fontId="6" fillId="0" borderId="28" xfId="63" applyFont="1" applyFill="1" applyBorder="1" applyAlignment="1" applyProtection="1">
      <alignment horizontal="center" vertical="center" shrinkToFit="1"/>
      <protection/>
    </xf>
    <xf numFmtId="0" fontId="6" fillId="0" borderId="88" xfId="63" applyFont="1" applyFill="1" applyBorder="1" applyAlignment="1" applyProtection="1">
      <alignment horizontal="center" vertical="center" shrinkToFit="1"/>
      <protection/>
    </xf>
    <xf numFmtId="0" fontId="0" fillId="0" borderId="86" xfId="63" applyFont="1" applyFill="1" applyBorder="1" applyAlignment="1" applyProtection="1">
      <alignment vertical="top" wrapText="1"/>
      <protection/>
    </xf>
    <xf numFmtId="0" fontId="5" fillId="0" borderId="55" xfId="63" applyFont="1" applyBorder="1" applyAlignment="1" applyProtection="1">
      <alignment vertical="top" wrapText="1"/>
      <protection locked="0"/>
    </xf>
    <xf numFmtId="0" fontId="5" fillId="0" borderId="42" xfId="63" applyFont="1" applyBorder="1" applyAlignment="1" applyProtection="1">
      <alignment vertical="top" wrapText="1"/>
      <protection locked="0"/>
    </xf>
    <xf numFmtId="0" fontId="5" fillId="0" borderId="39" xfId="63" applyFont="1" applyBorder="1" applyAlignment="1" applyProtection="1">
      <alignment vertical="top" wrapText="1"/>
      <protection locked="0"/>
    </xf>
    <xf numFmtId="0" fontId="5" fillId="0" borderId="73" xfId="63" applyFont="1" applyBorder="1" applyAlignment="1" applyProtection="1">
      <alignment vertical="top" wrapText="1"/>
      <protection locked="0"/>
    </xf>
    <xf numFmtId="0" fontId="5" fillId="0" borderId="0" xfId="63" applyFont="1" applyBorder="1" applyAlignment="1" applyProtection="1">
      <alignment vertical="top" wrapText="1"/>
      <protection locked="0"/>
    </xf>
    <xf numFmtId="0" fontId="5" fillId="0" borderId="27" xfId="63" applyFont="1" applyBorder="1" applyAlignment="1" applyProtection="1">
      <alignment vertical="top" wrapText="1"/>
      <protection locked="0"/>
    </xf>
    <xf numFmtId="0" fontId="5" fillId="0" borderId="58" xfId="63" applyFont="1" applyBorder="1" applyAlignment="1" applyProtection="1">
      <alignment vertical="top" wrapText="1"/>
      <protection locked="0"/>
    </xf>
    <xf numFmtId="0" fontId="5" fillId="0" borderId="28" xfId="63" applyFont="1" applyBorder="1" applyAlignment="1" applyProtection="1">
      <alignment vertical="top" wrapText="1"/>
      <protection locked="0"/>
    </xf>
    <xf numFmtId="0" fontId="5" fillId="0" borderId="29" xfId="63" applyFont="1" applyBorder="1" applyAlignment="1" applyProtection="1">
      <alignment vertical="top" wrapText="1"/>
      <protection locked="0"/>
    </xf>
    <xf numFmtId="0" fontId="4" fillId="0" borderId="0" xfId="63" applyFont="1" applyAlignment="1">
      <alignment/>
      <protection/>
    </xf>
    <xf numFmtId="0" fontId="0" fillId="8" borderId="17" xfId="76" applyFill="1" applyBorder="1" applyAlignment="1">
      <alignment horizontal="center" vertical="center"/>
      <protection/>
    </xf>
    <xf numFmtId="0" fontId="0" fillId="8" borderId="19" xfId="76" applyFill="1" applyBorder="1" applyAlignment="1">
      <alignment horizontal="center" vertical="center"/>
      <protection/>
    </xf>
    <xf numFmtId="0" fontId="0" fillId="8" borderId="11" xfId="76" applyFill="1" applyBorder="1" applyAlignment="1">
      <alignment horizontal="center" vertical="center"/>
      <protection/>
    </xf>
    <xf numFmtId="0" fontId="0" fillId="8" borderId="13" xfId="76" applyFill="1" applyBorder="1" applyAlignment="1">
      <alignment horizontal="center" vertical="center"/>
      <protection/>
    </xf>
    <xf numFmtId="0" fontId="9" fillId="0" borderId="22" xfId="76" applyFont="1" applyBorder="1" applyAlignment="1">
      <alignment horizontal="left" vertical="center" wrapText="1"/>
      <protection/>
    </xf>
    <xf numFmtId="0" fontId="9" fillId="0" borderId="0" xfId="76" applyFont="1" applyBorder="1" applyAlignment="1">
      <alignment horizontal="left" vertical="center" wrapText="1"/>
      <protection/>
    </xf>
    <xf numFmtId="0" fontId="9" fillId="0" borderId="53" xfId="76" applyFont="1" applyBorder="1" applyAlignment="1">
      <alignment horizontal="left" vertical="center" wrapText="1"/>
      <protection/>
    </xf>
    <xf numFmtId="0" fontId="5" fillId="0" borderId="0" xfId="63" applyFont="1" applyBorder="1" applyAlignment="1">
      <alignment horizontal="center"/>
      <protection/>
    </xf>
    <xf numFmtId="0" fontId="6" fillId="5" borderId="83" xfId="63" applyFont="1" applyFill="1" applyBorder="1" applyAlignment="1" applyProtection="1">
      <alignment horizontal="center" vertical="center" wrapText="1"/>
      <protection/>
    </xf>
    <xf numFmtId="0" fontId="6" fillId="5" borderId="64" xfId="63" applyFont="1" applyFill="1" applyBorder="1" applyAlignment="1" applyProtection="1">
      <alignment horizontal="center" vertical="center" wrapText="1"/>
      <protection/>
    </xf>
    <xf numFmtId="0" fontId="6" fillId="5" borderId="70" xfId="63" applyFont="1" applyFill="1" applyBorder="1" applyAlignment="1" applyProtection="1">
      <alignment horizontal="center" vertical="center" wrapText="1"/>
      <protection/>
    </xf>
    <xf numFmtId="0" fontId="6" fillId="5" borderId="72" xfId="63" applyFont="1" applyFill="1" applyBorder="1" applyAlignment="1" applyProtection="1">
      <alignment horizontal="center" vertical="center" wrapText="1"/>
      <protection/>
    </xf>
    <xf numFmtId="58" fontId="6" fillId="5" borderId="55" xfId="63" applyNumberFormat="1" applyFont="1" applyFill="1" applyBorder="1" applyAlignment="1" applyProtection="1">
      <alignment horizontal="center" vertical="center" shrinkToFit="1"/>
      <protection/>
    </xf>
    <xf numFmtId="58" fontId="6" fillId="5" borderId="42" xfId="63" applyNumberFormat="1" applyFont="1" applyFill="1" applyBorder="1" applyAlignment="1" applyProtection="1">
      <alignment horizontal="center" vertical="center" shrinkToFit="1"/>
      <protection/>
    </xf>
    <xf numFmtId="58" fontId="6" fillId="5" borderId="39" xfId="63" applyNumberFormat="1" applyFont="1" applyFill="1" applyBorder="1" applyAlignment="1" applyProtection="1">
      <alignment horizontal="center" vertical="center" shrinkToFit="1"/>
      <protection/>
    </xf>
    <xf numFmtId="58" fontId="6" fillId="5" borderId="58" xfId="63" applyNumberFormat="1" applyFont="1" applyFill="1" applyBorder="1" applyAlignment="1" applyProtection="1">
      <alignment horizontal="center" vertical="center" shrinkToFit="1"/>
      <protection/>
    </xf>
    <xf numFmtId="58" fontId="6" fillId="5" borderId="28" xfId="63" applyNumberFormat="1" applyFont="1" applyFill="1" applyBorder="1" applyAlignment="1" applyProtection="1">
      <alignment horizontal="center" vertical="center" shrinkToFit="1"/>
      <protection/>
    </xf>
    <xf numFmtId="58" fontId="6" fillId="5" borderId="29" xfId="63" applyNumberFormat="1" applyFont="1" applyFill="1" applyBorder="1" applyAlignment="1" applyProtection="1">
      <alignment horizontal="center" vertical="center" shrinkToFit="1"/>
      <protection/>
    </xf>
    <xf numFmtId="0" fontId="6" fillId="5" borderId="55" xfId="63" applyFont="1" applyFill="1" applyBorder="1" applyAlignment="1" applyProtection="1">
      <alignment horizontal="center" vertical="center" wrapText="1"/>
      <protection/>
    </xf>
    <xf numFmtId="0" fontId="6" fillId="5" borderId="42" xfId="63" applyFont="1" applyFill="1" applyBorder="1" applyAlignment="1" applyProtection="1">
      <alignment horizontal="center" vertical="center" wrapText="1"/>
      <protection/>
    </xf>
    <xf numFmtId="0" fontId="6" fillId="5" borderId="39" xfId="63" applyFont="1" applyFill="1" applyBorder="1" applyAlignment="1" applyProtection="1">
      <alignment horizontal="center" vertical="center" wrapText="1"/>
      <protection/>
    </xf>
    <xf numFmtId="0" fontId="6" fillId="5" borderId="58" xfId="63" applyFont="1" applyFill="1" applyBorder="1" applyAlignment="1" applyProtection="1">
      <alignment horizontal="center" vertical="center" wrapText="1"/>
      <protection/>
    </xf>
    <xf numFmtId="0" fontId="6" fillId="5" borderId="28" xfId="63" applyFont="1" applyFill="1" applyBorder="1" applyAlignment="1" applyProtection="1">
      <alignment horizontal="center" vertical="center" wrapText="1"/>
      <protection/>
    </xf>
    <xf numFmtId="0" fontId="6" fillId="5" borderId="29" xfId="63" applyFont="1" applyFill="1" applyBorder="1" applyAlignment="1" applyProtection="1">
      <alignment horizontal="center" vertical="center" wrapText="1"/>
      <protection/>
    </xf>
    <xf numFmtId="0" fontId="6" fillId="8" borderId="55" xfId="63" applyFont="1" applyFill="1" applyBorder="1" applyAlignment="1">
      <alignment horizontal="center" vertical="center" wrapText="1"/>
      <protection/>
    </xf>
    <xf numFmtId="0" fontId="6" fillId="8" borderId="39" xfId="63" applyFont="1" applyFill="1" applyBorder="1" applyAlignment="1">
      <alignment horizontal="center" vertical="center" wrapText="1"/>
      <protection/>
    </xf>
    <xf numFmtId="0" fontId="6" fillId="8" borderId="36" xfId="63" applyFont="1" applyFill="1" applyBorder="1" applyAlignment="1">
      <alignment horizontal="center" vertical="center" wrapText="1"/>
      <protection/>
    </xf>
    <xf numFmtId="0" fontId="6" fillId="8" borderId="0" xfId="63" applyFont="1" applyFill="1" applyBorder="1" applyAlignment="1">
      <alignment horizontal="center" vertical="center" wrapText="1"/>
      <protection/>
    </xf>
    <xf numFmtId="0" fontId="6" fillId="8" borderId="27" xfId="63" applyFont="1" applyFill="1" applyBorder="1" applyAlignment="1">
      <alignment horizontal="center" vertical="center" wrapText="1"/>
      <protection/>
    </xf>
    <xf numFmtId="0" fontId="6" fillId="8" borderId="58" xfId="63" applyFont="1" applyFill="1" applyBorder="1" applyAlignment="1">
      <alignment horizontal="center" vertical="center" wrapText="1"/>
      <protection/>
    </xf>
    <xf numFmtId="0" fontId="6" fillId="8" borderId="29" xfId="63" applyFont="1" applyFill="1" applyBorder="1" applyAlignment="1">
      <alignment horizontal="center" vertical="center" wrapText="1"/>
      <protection/>
    </xf>
    <xf numFmtId="0" fontId="9" fillId="21" borderId="83" xfId="63" applyFont="1" applyFill="1" applyBorder="1" applyAlignment="1" applyProtection="1">
      <alignment horizontal="center" vertical="center" wrapText="1"/>
      <protection/>
    </xf>
    <xf numFmtId="0" fontId="9" fillId="21" borderId="84" xfId="63" applyFont="1" applyFill="1" applyBorder="1" applyAlignment="1" applyProtection="1">
      <alignment horizontal="center" vertical="center" wrapText="1"/>
      <protection/>
    </xf>
    <xf numFmtId="0" fontId="9" fillId="21" borderId="64" xfId="63" applyFont="1" applyFill="1" applyBorder="1" applyAlignment="1" applyProtection="1">
      <alignment horizontal="center" vertical="center" wrapText="1"/>
      <protection/>
    </xf>
    <xf numFmtId="0" fontId="9" fillId="21" borderId="68" xfId="63" applyFont="1" applyFill="1" applyBorder="1" applyAlignment="1" applyProtection="1">
      <alignment horizontal="center" vertical="center" wrapText="1"/>
      <protection/>
    </xf>
    <xf numFmtId="0" fontId="9" fillId="21" borderId="10" xfId="63" applyFont="1" applyFill="1" applyBorder="1" applyAlignment="1" applyProtection="1">
      <alignment horizontal="center" vertical="center" wrapText="1"/>
      <protection/>
    </xf>
    <xf numFmtId="0" fontId="9" fillId="21" borderId="44" xfId="63" applyFont="1" applyFill="1" applyBorder="1" applyAlignment="1" applyProtection="1">
      <alignment horizontal="center" vertical="center" wrapText="1"/>
      <protection/>
    </xf>
    <xf numFmtId="0" fontId="6" fillId="5" borderId="55" xfId="63" applyFont="1" applyFill="1" applyBorder="1" applyAlignment="1">
      <alignment horizontal="center" vertical="center" shrinkToFit="1"/>
      <protection/>
    </xf>
    <xf numFmtId="0" fontId="6" fillId="5" borderId="42" xfId="63" applyFont="1" applyFill="1" applyBorder="1" applyAlignment="1">
      <alignment horizontal="center" vertical="center" shrinkToFit="1"/>
      <protection/>
    </xf>
    <xf numFmtId="0" fontId="6" fillId="5" borderId="39" xfId="63" applyFont="1" applyFill="1" applyBorder="1" applyAlignment="1">
      <alignment horizontal="center" vertical="center" shrinkToFit="1"/>
      <protection/>
    </xf>
    <xf numFmtId="0" fontId="6" fillId="5" borderId="58" xfId="63" applyFont="1" applyFill="1" applyBorder="1" applyAlignment="1">
      <alignment horizontal="center" vertical="center" shrinkToFit="1"/>
      <protection/>
    </xf>
    <xf numFmtId="0" fontId="6" fillId="5" borderId="28" xfId="63" applyFont="1" applyFill="1" applyBorder="1" applyAlignment="1">
      <alignment horizontal="center" vertical="center" shrinkToFit="1"/>
      <protection/>
    </xf>
    <xf numFmtId="0" fontId="6" fillId="5" borderId="29" xfId="63" applyFont="1" applyFill="1" applyBorder="1" applyAlignment="1">
      <alignment horizontal="center" vertical="center" shrinkToFit="1"/>
      <protection/>
    </xf>
    <xf numFmtId="0" fontId="6" fillId="8" borderId="83" xfId="63" applyFont="1" applyFill="1" applyBorder="1" applyAlignment="1">
      <alignment horizontal="center" vertical="center" wrapText="1"/>
      <protection/>
    </xf>
    <xf numFmtId="0" fontId="6" fillId="8" borderId="84" xfId="63" applyFont="1" applyFill="1" applyBorder="1" applyAlignment="1">
      <alignment horizontal="center" vertical="center" wrapText="1"/>
      <protection/>
    </xf>
    <xf numFmtId="0" fontId="6" fillId="8" borderId="64" xfId="63" applyFont="1" applyFill="1" applyBorder="1" applyAlignment="1">
      <alignment horizontal="center" vertical="center" wrapText="1"/>
      <protection/>
    </xf>
    <xf numFmtId="0" fontId="6" fillId="8" borderId="68" xfId="63" applyFont="1" applyFill="1" applyBorder="1" applyAlignment="1">
      <alignment horizontal="center" vertical="center" wrapText="1"/>
      <protection/>
    </xf>
    <xf numFmtId="0" fontId="6" fillId="8" borderId="10" xfId="63" applyFont="1" applyFill="1" applyBorder="1" applyAlignment="1">
      <alignment horizontal="center" vertical="center" wrapText="1"/>
      <protection/>
    </xf>
    <xf numFmtId="0" fontId="6" fillId="8" borderId="44" xfId="63" applyFont="1" applyFill="1" applyBorder="1" applyAlignment="1">
      <alignment horizontal="center" vertical="center" wrapText="1"/>
      <protection/>
    </xf>
    <xf numFmtId="0" fontId="6" fillId="8" borderId="70" xfId="63" applyFont="1" applyFill="1" applyBorder="1" applyAlignment="1">
      <alignment horizontal="center" vertical="center" wrapText="1"/>
      <protection/>
    </xf>
    <xf numFmtId="0" fontId="6" fillId="8" borderId="71" xfId="63" applyFont="1" applyFill="1" applyBorder="1" applyAlignment="1">
      <alignment horizontal="center" vertical="center" wrapText="1"/>
      <protection/>
    </xf>
    <xf numFmtId="0" fontId="6" fillId="8" borderId="72" xfId="63" applyFont="1" applyFill="1" applyBorder="1" applyAlignment="1">
      <alignment horizontal="center" vertical="center" wrapText="1"/>
      <protection/>
    </xf>
    <xf numFmtId="0" fontId="6" fillId="0" borderId="55" xfId="63" applyFont="1" applyBorder="1" applyAlignment="1" applyProtection="1">
      <alignment horizontal="left" vertical="center" wrapText="1"/>
      <protection/>
    </xf>
    <xf numFmtId="0" fontId="6" fillId="0" borderId="42" xfId="63" applyFont="1" applyBorder="1" applyAlignment="1" applyProtection="1">
      <alignment horizontal="left" vertical="center" wrapText="1"/>
      <protection/>
    </xf>
    <xf numFmtId="0" fontId="6" fillId="0" borderId="39" xfId="63" applyFont="1" applyBorder="1" applyAlignment="1" applyProtection="1">
      <alignment horizontal="left" vertical="center" wrapText="1"/>
      <protection/>
    </xf>
    <xf numFmtId="0" fontId="6" fillId="0" borderId="36" xfId="63" applyFont="1" applyBorder="1" applyAlignment="1" applyProtection="1">
      <alignment horizontal="left" vertical="center" wrapText="1"/>
      <protection/>
    </xf>
    <xf numFmtId="0" fontId="6" fillId="0" borderId="0" xfId="63" applyFont="1" applyBorder="1" applyAlignment="1" applyProtection="1">
      <alignment horizontal="left" vertical="center" wrapText="1"/>
      <protection/>
    </xf>
    <xf numFmtId="0" fontId="6" fillId="0" borderId="27" xfId="63" applyFont="1" applyBorder="1" applyAlignment="1" applyProtection="1">
      <alignment horizontal="left" vertical="center" wrapText="1"/>
      <protection/>
    </xf>
    <xf numFmtId="0" fontId="6" fillId="0" borderId="58" xfId="63" applyFont="1" applyBorder="1" applyAlignment="1" applyProtection="1">
      <alignment horizontal="left" vertical="center" wrapText="1"/>
      <protection/>
    </xf>
    <xf numFmtId="0" fontId="6" fillId="0" borderId="28" xfId="63" applyFont="1" applyBorder="1" applyAlignment="1" applyProtection="1">
      <alignment horizontal="left" vertical="center" wrapText="1"/>
      <protection/>
    </xf>
    <xf numFmtId="0" fontId="6" fillId="0" borderId="29" xfId="63" applyFont="1" applyBorder="1" applyAlignment="1" applyProtection="1">
      <alignment horizontal="left" vertical="center" wrapText="1"/>
      <protection/>
    </xf>
    <xf numFmtId="0" fontId="9" fillId="8" borderId="98" xfId="63" applyFont="1" applyFill="1" applyBorder="1" applyAlignment="1">
      <alignment horizontal="center" vertical="center" wrapText="1"/>
      <protection/>
    </xf>
    <xf numFmtId="0" fontId="9" fillId="8" borderId="99" xfId="63" applyFont="1" applyFill="1" applyBorder="1" applyAlignment="1">
      <alignment horizontal="center" vertical="center" wrapText="1"/>
      <protection/>
    </xf>
    <xf numFmtId="0" fontId="9" fillId="8" borderId="100" xfId="63" applyFont="1" applyFill="1" applyBorder="1" applyAlignment="1">
      <alignment horizontal="center" vertical="center" wrapText="1"/>
      <protection/>
    </xf>
    <xf numFmtId="0" fontId="0" fillId="8" borderId="55" xfId="63" applyFill="1" applyBorder="1" applyAlignment="1" applyProtection="1">
      <alignment horizontal="center" vertical="center" wrapText="1"/>
      <protection locked="0"/>
    </xf>
    <xf numFmtId="0" fontId="0" fillId="8" borderId="42" xfId="63" applyFill="1" applyBorder="1" applyAlignment="1" applyProtection="1">
      <alignment horizontal="center" vertical="center" wrapText="1"/>
      <protection locked="0"/>
    </xf>
    <xf numFmtId="0" fontId="0" fillId="8" borderId="36" xfId="63" applyFill="1" applyBorder="1" applyAlignment="1" applyProtection="1">
      <alignment horizontal="center" vertical="center" wrapText="1"/>
      <protection locked="0"/>
    </xf>
    <xf numFmtId="0" fontId="0" fillId="8" borderId="0" xfId="63" applyFill="1" applyBorder="1" applyAlignment="1" applyProtection="1">
      <alignment horizontal="center" vertical="center" wrapText="1"/>
      <protection locked="0"/>
    </xf>
    <xf numFmtId="0" fontId="0" fillId="8" borderId="58" xfId="63" applyFill="1" applyBorder="1" applyAlignment="1" applyProtection="1">
      <alignment horizontal="center" vertical="center" wrapText="1"/>
      <protection locked="0"/>
    </xf>
    <xf numFmtId="0" fontId="0" fillId="8" borderId="28" xfId="63" applyFill="1" applyBorder="1" applyAlignment="1" applyProtection="1">
      <alignment horizontal="center" vertical="center" wrapText="1"/>
      <protection locked="0"/>
    </xf>
    <xf numFmtId="0" fontId="0" fillId="0" borderId="87" xfId="63" applyBorder="1" applyAlignment="1">
      <alignment horizontal="center" vertical="center" wrapText="1"/>
      <protection/>
    </xf>
    <xf numFmtId="0" fontId="0" fillId="0" borderId="54" xfId="63" applyBorder="1" applyAlignment="1">
      <alignment horizontal="center" vertical="center" wrapText="1"/>
      <protection/>
    </xf>
    <xf numFmtId="0" fontId="0" fillId="0" borderId="63" xfId="63" applyBorder="1" applyAlignment="1">
      <alignment horizontal="center" vertical="center" wrapText="1"/>
      <protection/>
    </xf>
    <xf numFmtId="0" fontId="0" fillId="0" borderId="70" xfId="63" applyBorder="1" applyAlignment="1">
      <alignment horizontal="center" vertical="center" wrapText="1"/>
      <protection/>
    </xf>
    <xf numFmtId="0" fontId="0" fillId="0" borderId="71" xfId="63" applyBorder="1" applyAlignment="1">
      <alignment horizontal="center" vertical="center" wrapText="1"/>
      <protection/>
    </xf>
    <xf numFmtId="0" fontId="0" fillId="0" borderId="72" xfId="63" applyBorder="1" applyAlignment="1">
      <alignment horizontal="center" vertical="center" wrapText="1"/>
      <protection/>
    </xf>
    <xf numFmtId="0" fontId="6" fillId="8" borderId="55" xfId="63" applyFont="1" applyFill="1" applyBorder="1" applyAlignment="1" applyProtection="1">
      <alignment horizontal="center" vertical="center" shrinkToFit="1"/>
      <protection locked="0"/>
    </xf>
    <xf numFmtId="0" fontId="6" fillId="8" borderId="42" xfId="63" applyFont="1" applyFill="1" applyBorder="1" applyAlignment="1" applyProtection="1">
      <alignment horizontal="center" vertical="center" shrinkToFit="1"/>
      <protection locked="0"/>
    </xf>
    <xf numFmtId="0" fontId="6" fillId="8" borderId="58" xfId="63" applyFont="1" applyFill="1" applyBorder="1" applyAlignment="1" applyProtection="1">
      <alignment horizontal="center" vertical="center" shrinkToFit="1"/>
      <protection locked="0"/>
    </xf>
    <xf numFmtId="0" fontId="6" fillId="8" borderId="28" xfId="63" applyFont="1" applyFill="1" applyBorder="1" applyAlignment="1" applyProtection="1">
      <alignment horizontal="center" vertical="center" shrinkToFit="1"/>
      <protection locked="0"/>
    </xf>
    <xf numFmtId="0" fontId="5" fillId="0" borderId="55" xfId="63" applyFont="1" applyBorder="1" applyAlignment="1" applyProtection="1">
      <alignment horizontal="center" vertical="center" wrapText="1"/>
      <protection/>
    </xf>
    <xf numFmtId="0" fontId="0" fillId="0" borderId="42" xfId="0" applyBorder="1" applyAlignment="1">
      <alignment vertical="center"/>
    </xf>
    <xf numFmtId="0" fontId="0" fillId="0" borderId="39" xfId="0" applyBorder="1" applyAlignment="1">
      <alignment vertical="center"/>
    </xf>
    <xf numFmtId="0" fontId="0" fillId="0" borderId="58"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9" fillId="8" borderId="101" xfId="63" applyFont="1" applyFill="1" applyBorder="1" applyAlignment="1">
      <alignment horizontal="center" vertical="center" wrapText="1"/>
      <protection/>
    </xf>
    <xf numFmtId="0" fontId="9" fillId="8" borderId="102" xfId="63" applyFont="1" applyFill="1" applyBorder="1" applyAlignment="1">
      <alignment horizontal="center" vertical="center" wrapText="1"/>
      <protection/>
    </xf>
    <xf numFmtId="0" fontId="45" fillId="8" borderId="55" xfId="63" applyFont="1" applyFill="1" applyBorder="1" applyAlignment="1">
      <alignment horizontal="center" vertical="center" wrapText="1"/>
      <protection/>
    </xf>
    <xf numFmtId="0" fontId="0" fillId="0" borderId="42" xfId="0" applyBorder="1" applyAlignment="1">
      <alignment vertical="center" wrapText="1"/>
    </xf>
    <xf numFmtId="0" fontId="0" fillId="0" borderId="39" xfId="0" applyBorder="1" applyAlignment="1">
      <alignment vertical="center" wrapText="1"/>
    </xf>
    <xf numFmtId="0" fontId="0" fillId="0" borderId="73" xfId="0"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0" fillId="0" borderId="58"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6" fillId="0" borderId="55" xfId="63" applyFont="1" applyBorder="1" applyAlignment="1" applyProtection="1">
      <alignment vertical="center" wrapText="1"/>
      <protection locked="0"/>
    </xf>
    <xf numFmtId="0" fontId="6" fillId="0" borderId="42" xfId="63" applyFont="1" applyBorder="1" applyAlignment="1" applyProtection="1">
      <alignment vertical="center" wrapText="1"/>
      <protection locked="0"/>
    </xf>
    <xf numFmtId="0" fontId="6" fillId="0" borderId="39" xfId="63" applyFont="1" applyBorder="1" applyAlignment="1" applyProtection="1">
      <alignment vertical="center" wrapText="1"/>
      <protection locked="0"/>
    </xf>
    <xf numFmtId="0" fontId="6" fillId="0" borderId="58" xfId="63" applyFont="1" applyBorder="1" applyAlignment="1" applyProtection="1">
      <alignment vertical="center" wrapText="1"/>
      <protection locked="0"/>
    </xf>
    <xf numFmtId="0" fontId="6" fillId="0" borderId="28" xfId="63" applyFont="1" applyBorder="1" applyAlignment="1" applyProtection="1">
      <alignment vertical="center" wrapText="1"/>
      <protection locked="0"/>
    </xf>
    <xf numFmtId="0" fontId="6" fillId="0" borderId="29" xfId="63" applyFont="1" applyBorder="1" applyAlignment="1" applyProtection="1">
      <alignment vertical="center" wrapText="1"/>
      <protection locked="0"/>
    </xf>
    <xf numFmtId="0" fontId="5" fillId="0" borderId="33" xfId="63" applyFont="1" applyFill="1" applyBorder="1" applyAlignment="1" applyProtection="1">
      <alignment horizontal="center" vertical="center" wrapText="1"/>
      <protection locked="0"/>
    </xf>
    <xf numFmtId="0" fontId="5" fillId="0" borderId="18" xfId="63" applyFont="1" applyFill="1" applyBorder="1" applyAlignment="1" applyProtection="1">
      <alignment horizontal="center" vertical="center" wrapText="1"/>
      <protection locked="0"/>
    </xf>
    <xf numFmtId="0" fontId="5" fillId="0" borderId="36" xfId="63" applyFont="1" applyFill="1" applyBorder="1" applyAlignment="1" applyProtection="1">
      <alignment horizontal="center" vertical="center" wrapText="1"/>
      <protection locked="0"/>
    </xf>
    <xf numFmtId="0" fontId="5" fillId="0" borderId="0" xfId="63" applyFont="1" applyFill="1" applyBorder="1" applyAlignment="1" applyProtection="1">
      <alignment horizontal="center" vertical="center" wrapText="1"/>
      <protection locked="0"/>
    </xf>
    <xf numFmtId="0" fontId="5" fillId="0" borderId="58" xfId="63" applyFont="1" applyFill="1" applyBorder="1" applyAlignment="1" applyProtection="1">
      <alignment horizontal="center" vertical="center" wrapText="1"/>
      <protection locked="0"/>
    </xf>
    <xf numFmtId="0" fontId="5" fillId="0" borderId="28" xfId="63" applyFont="1" applyFill="1" applyBorder="1" applyAlignment="1" applyProtection="1">
      <alignment horizontal="center" vertical="center" wrapText="1"/>
      <protection locked="0"/>
    </xf>
    <xf numFmtId="0" fontId="6" fillId="8" borderId="103" xfId="63" applyFont="1" applyFill="1" applyBorder="1" applyAlignment="1">
      <alignment horizontal="center" vertical="center" wrapText="1"/>
      <protection/>
    </xf>
    <xf numFmtId="0" fontId="6" fillId="8" borderId="101" xfId="63" applyFont="1" applyFill="1" applyBorder="1" applyAlignment="1">
      <alignment horizontal="center" vertical="center" wrapText="1"/>
      <protection/>
    </xf>
    <xf numFmtId="0" fontId="6" fillId="8" borderId="99" xfId="63" applyFont="1" applyFill="1" applyBorder="1" applyAlignment="1">
      <alignment horizontal="center" vertical="center" wrapText="1"/>
      <protection/>
    </xf>
    <xf numFmtId="0" fontId="6" fillId="8" borderId="100" xfId="63" applyFont="1" applyFill="1" applyBorder="1" applyAlignment="1">
      <alignment horizontal="center" vertical="center" wrapText="1"/>
      <protection/>
    </xf>
    <xf numFmtId="0" fontId="0" fillId="3" borderId="17" xfId="63" applyFill="1" applyBorder="1" applyAlignment="1">
      <alignment horizontal="center" vertical="center"/>
      <protection/>
    </xf>
    <xf numFmtId="0" fontId="0" fillId="3" borderId="19" xfId="63" applyFill="1" applyBorder="1" applyAlignment="1">
      <alignment horizontal="center" vertical="center"/>
      <protection/>
    </xf>
    <xf numFmtId="0" fontId="0" fillId="3" borderId="11" xfId="63" applyFill="1" applyBorder="1" applyAlignment="1">
      <alignment horizontal="center" vertical="center"/>
      <protection/>
    </xf>
    <xf numFmtId="0" fontId="0" fillId="3" borderId="13" xfId="63" applyFill="1" applyBorder="1" applyAlignment="1">
      <alignment horizontal="center" vertical="center"/>
      <protection/>
    </xf>
    <xf numFmtId="0" fontId="6" fillId="5" borderId="84" xfId="63" applyFont="1" applyFill="1" applyBorder="1" applyAlignment="1" applyProtection="1">
      <alignment horizontal="center" vertical="center" wrapText="1"/>
      <protection/>
    </xf>
    <xf numFmtId="0" fontId="6" fillId="5" borderId="71" xfId="63" applyFont="1" applyFill="1" applyBorder="1" applyAlignment="1" applyProtection="1">
      <alignment horizontal="center" vertical="center" wrapText="1"/>
      <protection/>
    </xf>
    <xf numFmtId="0" fontId="6" fillId="5" borderId="104" xfId="63" applyFont="1" applyFill="1" applyBorder="1" applyAlignment="1">
      <alignment horizontal="center" vertical="center" shrinkToFit="1"/>
      <protection/>
    </xf>
    <xf numFmtId="0" fontId="6" fillId="5" borderId="102" xfId="63" applyFont="1" applyFill="1" applyBorder="1" applyAlignment="1">
      <alignment horizontal="center" vertical="center" shrinkToFit="1"/>
      <protection/>
    </xf>
    <xf numFmtId="0" fontId="2" fillId="0" borderId="22" xfId="63" applyFont="1" applyBorder="1" applyAlignment="1">
      <alignment vertical="center" wrapText="1"/>
      <protection/>
    </xf>
    <xf numFmtId="0" fontId="2" fillId="0" borderId="0" xfId="63" applyFont="1" applyBorder="1" applyAlignment="1">
      <alignment vertical="center" wrapText="1"/>
      <protection/>
    </xf>
    <xf numFmtId="0" fontId="6" fillId="0" borderId="83" xfId="63" applyFont="1" applyBorder="1" applyAlignment="1" applyProtection="1">
      <alignment horizontal="center" vertical="center" shrinkToFit="1"/>
      <protection/>
    </xf>
    <xf numFmtId="0" fontId="6" fillId="0" borderId="84" xfId="63" applyFont="1" applyBorder="1" applyAlignment="1" applyProtection="1">
      <alignment horizontal="center" vertical="center" shrinkToFit="1"/>
      <protection/>
    </xf>
    <xf numFmtId="0" fontId="6" fillId="0" borderId="64" xfId="63" applyFont="1" applyBorder="1" applyAlignment="1" applyProtection="1">
      <alignment horizontal="center" vertical="center" shrinkToFit="1"/>
      <protection/>
    </xf>
    <xf numFmtId="0" fontId="6" fillId="0" borderId="70" xfId="63" applyFont="1" applyBorder="1" applyAlignment="1" applyProtection="1">
      <alignment horizontal="center" vertical="center" shrinkToFit="1"/>
      <protection/>
    </xf>
    <xf numFmtId="0" fontId="6" fillId="0" borderId="71" xfId="63" applyFont="1" applyBorder="1" applyAlignment="1" applyProtection="1">
      <alignment horizontal="center" vertical="center" shrinkToFit="1"/>
      <protection/>
    </xf>
    <xf numFmtId="0" fontId="6" fillId="0" borderId="72" xfId="63" applyFont="1" applyBorder="1" applyAlignment="1" applyProtection="1">
      <alignment horizontal="center" vertical="center" shrinkToFit="1"/>
      <protection/>
    </xf>
    <xf numFmtId="0" fontId="9" fillId="21" borderId="10" xfId="76" applyFont="1" applyFill="1" applyBorder="1" applyAlignment="1">
      <alignment horizontal="center" vertical="center"/>
      <protection/>
    </xf>
    <xf numFmtId="0" fontId="0" fillId="7" borderId="55" xfId="0" applyFill="1" applyBorder="1" applyAlignment="1">
      <alignment horizontal="center" vertical="center" textRotation="255" wrapText="1" shrinkToFit="1"/>
    </xf>
    <xf numFmtId="0" fontId="0" fillId="7" borderId="42" xfId="0" applyFill="1" applyBorder="1" applyAlignment="1">
      <alignment horizontal="center" vertical="center" textRotation="255" wrapText="1" shrinkToFit="1"/>
    </xf>
    <xf numFmtId="0" fontId="0" fillId="7" borderId="58" xfId="0" applyFill="1" applyBorder="1" applyAlignment="1">
      <alignment horizontal="center" vertical="center" textRotation="255" wrapText="1" shrinkToFit="1"/>
    </xf>
    <xf numFmtId="0" fontId="0" fillId="7" borderId="28" xfId="0" applyFill="1" applyBorder="1" applyAlignment="1">
      <alignment horizontal="center" vertical="center" textRotation="255" wrapText="1" shrinkToFit="1"/>
    </xf>
    <xf numFmtId="201" fontId="5" fillId="0" borderId="42" xfId="63" applyNumberFormat="1" applyFont="1" applyBorder="1" applyAlignment="1">
      <alignment horizontal="center" vertical="center" shrinkToFit="1"/>
      <protection/>
    </xf>
    <xf numFmtId="201" fontId="5" fillId="0" borderId="39" xfId="63" applyNumberFormat="1" applyFont="1" applyBorder="1" applyAlignment="1">
      <alignment horizontal="center" vertical="center" shrinkToFit="1"/>
      <protection/>
    </xf>
    <xf numFmtId="201" fontId="5" fillId="0" borderId="28" xfId="63" applyNumberFormat="1" applyFont="1" applyBorder="1" applyAlignment="1">
      <alignment horizontal="center" vertical="center" shrinkToFit="1"/>
      <protection/>
    </xf>
    <xf numFmtId="201" fontId="5" fillId="0" borderId="29" xfId="63" applyNumberFormat="1" applyFont="1" applyBorder="1" applyAlignment="1">
      <alignment horizontal="center" vertical="center" shrinkToFit="1"/>
      <protection/>
    </xf>
    <xf numFmtId="0" fontId="19" fillId="4" borderId="94" xfId="69" applyFont="1" applyFill="1" applyBorder="1" applyAlignment="1">
      <alignment vertical="top" wrapText="1"/>
      <protection/>
    </xf>
    <xf numFmtId="0" fontId="19" fillId="4" borderId="30" xfId="69" applyFont="1" applyFill="1" applyBorder="1" applyAlignment="1">
      <alignment vertical="top" wrapText="1"/>
      <protection/>
    </xf>
    <xf numFmtId="0" fontId="19" fillId="4" borderId="31" xfId="69" applyFont="1" applyFill="1" applyBorder="1" applyAlignment="1">
      <alignment vertical="top" wrapText="1"/>
      <protection/>
    </xf>
    <xf numFmtId="0" fontId="10" fillId="0" borderId="42" xfId="69" applyFont="1" applyFill="1" applyBorder="1" applyAlignment="1" applyProtection="1">
      <alignment horizontal="center" vertical="center" shrinkToFit="1"/>
      <protection locked="0"/>
    </xf>
    <xf numFmtId="0" fontId="10" fillId="0" borderId="42" xfId="69" applyFill="1" applyBorder="1" applyAlignment="1" applyProtection="1">
      <alignment horizontal="center" vertical="center" shrinkToFit="1"/>
      <protection locked="0"/>
    </xf>
    <xf numFmtId="0" fontId="10" fillId="0" borderId="28" xfId="69" applyFill="1" applyBorder="1" applyAlignment="1" applyProtection="1">
      <alignment horizontal="center" vertical="center" shrinkToFit="1"/>
      <protection locked="0"/>
    </xf>
    <xf numFmtId="0" fontId="2" fillId="4" borderId="42" xfId="69" applyFont="1" applyFill="1" applyBorder="1" applyAlignment="1">
      <alignment horizontal="center" vertical="center" shrinkToFit="1"/>
      <protection/>
    </xf>
    <xf numFmtId="0" fontId="2" fillId="4" borderId="28" xfId="69" applyFont="1" applyFill="1" applyBorder="1" applyAlignment="1">
      <alignment horizontal="center" vertical="center" shrinkToFit="1"/>
      <protection/>
    </xf>
    <xf numFmtId="0" fontId="2" fillId="0" borderId="42" xfId="69" applyFont="1" applyFill="1" applyBorder="1" applyAlignment="1" applyProtection="1">
      <alignment horizontal="center" vertical="center" shrinkToFit="1"/>
      <protection locked="0"/>
    </xf>
    <xf numFmtId="0" fontId="2" fillId="0" borderId="28" xfId="69" applyFont="1" applyFill="1" applyBorder="1" applyAlignment="1" applyProtection="1">
      <alignment horizontal="center" vertical="center" shrinkToFit="1"/>
      <protection locked="0"/>
    </xf>
    <xf numFmtId="0" fontId="21" fillId="4" borderId="55" xfId="69" applyFont="1" applyFill="1" applyBorder="1" applyAlignment="1">
      <alignment horizontal="center" vertical="center" wrapText="1"/>
      <protection/>
    </xf>
    <xf numFmtId="0" fontId="21" fillId="4" borderId="42" xfId="69" applyFont="1" applyFill="1" applyBorder="1" applyAlignment="1">
      <alignment horizontal="center" vertical="center" wrapText="1"/>
      <protection/>
    </xf>
    <xf numFmtId="0" fontId="21" fillId="4" borderId="85" xfId="69" applyFont="1" applyFill="1" applyBorder="1" applyAlignment="1">
      <alignment horizontal="center" vertical="center" wrapText="1"/>
      <protection/>
    </xf>
    <xf numFmtId="0" fontId="21" fillId="4" borderId="58" xfId="69" applyFont="1" applyFill="1" applyBorder="1" applyAlignment="1">
      <alignment horizontal="center" vertical="center" wrapText="1"/>
      <protection/>
    </xf>
    <xf numFmtId="0" fontId="21" fillId="4" borderId="28" xfId="69" applyFont="1" applyFill="1" applyBorder="1" applyAlignment="1">
      <alignment horizontal="center" vertical="center" wrapText="1"/>
      <protection/>
    </xf>
    <xf numFmtId="0" fontId="21" fillId="4" borderId="88" xfId="69" applyFont="1" applyFill="1" applyBorder="1" applyAlignment="1">
      <alignment horizontal="center" vertical="center" wrapText="1"/>
      <protection/>
    </xf>
    <xf numFmtId="0" fontId="10" fillId="4" borderId="43" xfId="69" applyFill="1" applyBorder="1" applyAlignment="1">
      <alignment horizontal="center" vertical="center" wrapText="1"/>
      <protection/>
    </xf>
    <xf numFmtId="0" fontId="10" fillId="4" borderId="42" xfId="69" applyFill="1" applyBorder="1" applyAlignment="1">
      <alignment horizontal="center" vertical="center" wrapText="1"/>
      <protection/>
    </xf>
    <xf numFmtId="0" fontId="10" fillId="4" borderId="24" xfId="69" applyFill="1" applyBorder="1" applyAlignment="1">
      <alignment horizontal="center" vertical="center" wrapText="1"/>
      <protection/>
    </xf>
    <xf numFmtId="0" fontId="10" fillId="4" borderId="28" xfId="69" applyFill="1" applyBorder="1" applyAlignment="1">
      <alignment horizontal="center" vertical="center" wrapText="1"/>
      <protection/>
    </xf>
    <xf numFmtId="0" fontId="2" fillId="4" borderId="43" xfId="69" applyFont="1" applyFill="1" applyBorder="1" applyAlignment="1">
      <alignment horizontal="center" vertical="center" shrinkToFit="1"/>
      <protection/>
    </xf>
    <xf numFmtId="0" fontId="2" fillId="4" borderId="24" xfId="69" applyFont="1" applyFill="1" applyBorder="1" applyAlignment="1">
      <alignment horizontal="center" vertical="center" shrinkToFit="1"/>
      <protection/>
    </xf>
    <xf numFmtId="0" fontId="19" fillId="4" borderId="43" xfId="69" applyFont="1" applyFill="1" applyBorder="1" applyAlignment="1">
      <alignment horizontal="center" vertical="center" wrapText="1"/>
      <protection/>
    </xf>
    <xf numFmtId="0" fontId="19" fillId="4" borderId="42" xfId="69" applyFont="1" applyFill="1" applyBorder="1" applyAlignment="1">
      <alignment horizontal="center" vertical="center" wrapText="1"/>
      <protection/>
    </xf>
    <xf numFmtId="0" fontId="19" fillId="4" borderId="85" xfId="69" applyFont="1" applyFill="1" applyBorder="1" applyAlignment="1">
      <alignment horizontal="center" vertical="center" wrapText="1"/>
      <protection/>
    </xf>
    <xf numFmtId="0" fontId="19" fillId="4" borderId="24" xfId="69" applyFont="1" applyFill="1" applyBorder="1" applyAlignment="1">
      <alignment horizontal="center" vertical="center" wrapText="1"/>
      <protection/>
    </xf>
    <xf numFmtId="0" fontId="19" fillId="4" borderId="28" xfId="69" applyFont="1" applyFill="1" applyBorder="1" applyAlignment="1">
      <alignment horizontal="center" vertical="center" wrapText="1"/>
      <protection/>
    </xf>
    <xf numFmtId="0" fontId="19" fillId="4" borderId="88" xfId="69" applyFont="1" applyFill="1" applyBorder="1" applyAlignment="1">
      <alignment horizontal="center" vertical="center" wrapText="1"/>
      <protection/>
    </xf>
    <xf numFmtId="0" fontId="10" fillId="0" borderId="36" xfId="69" applyFont="1" applyFill="1" applyBorder="1" applyAlignment="1" applyProtection="1">
      <alignment horizontal="justify" vertical="top" wrapText="1"/>
      <protection locked="0"/>
    </xf>
    <xf numFmtId="0" fontId="10" fillId="0" borderId="0" xfId="69" applyFont="1" applyFill="1" applyBorder="1" applyAlignment="1" applyProtection="1">
      <alignment horizontal="justify" vertical="top" wrapText="1"/>
      <protection locked="0"/>
    </xf>
    <xf numFmtId="0" fontId="10" fillId="0" borderId="27" xfId="69" applyFont="1" applyFill="1" applyBorder="1" applyAlignment="1" applyProtection="1">
      <alignment horizontal="justify" vertical="top" wrapText="1"/>
      <protection locked="0"/>
    </xf>
    <xf numFmtId="0" fontId="10" fillId="0" borderId="58" xfId="69" applyFont="1" applyFill="1" applyBorder="1" applyAlignment="1" applyProtection="1">
      <alignment horizontal="justify" vertical="top" wrapText="1"/>
      <protection locked="0"/>
    </xf>
    <xf numFmtId="0" fontId="10" fillId="0" borderId="28" xfId="69" applyFont="1" applyFill="1" applyBorder="1" applyAlignment="1" applyProtection="1">
      <alignment horizontal="justify" vertical="top" wrapText="1"/>
      <protection locked="0"/>
    </xf>
    <xf numFmtId="0" fontId="10" fillId="0" borderId="29" xfId="69" applyFont="1" applyFill="1" applyBorder="1" applyAlignment="1" applyProtection="1">
      <alignment horizontal="justify" vertical="top" wrapText="1"/>
      <protection locked="0"/>
    </xf>
    <xf numFmtId="0" fontId="20" fillId="0" borderId="43" xfId="69" applyFont="1" applyBorder="1" applyAlignment="1" applyProtection="1">
      <alignment vertical="center" wrapText="1"/>
      <protection locked="0"/>
    </xf>
    <xf numFmtId="0" fontId="20" fillId="0" borderId="42" xfId="69" applyFont="1" applyBorder="1" applyAlignment="1" applyProtection="1">
      <alignment vertical="center" wrapText="1"/>
      <protection locked="0"/>
    </xf>
    <xf numFmtId="0" fontId="20" fillId="0" borderId="39" xfId="69" applyFont="1" applyBorder="1" applyAlignment="1" applyProtection="1">
      <alignment vertical="center" wrapText="1"/>
      <protection locked="0"/>
    </xf>
    <xf numFmtId="0" fontId="20" fillId="0" borderId="24" xfId="69" applyFont="1" applyBorder="1" applyAlignment="1" applyProtection="1">
      <alignment vertical="center" wrapText="1"/>
      <protection locked="0"/>
    </xf>
    <xf numFmtId="0" fontId="20" fillId="0" borderId="28" xfId="69" applyFont="1" applyBorder="1" applyAlignment="1" applyProtection="1">
      <alignment vertical="center" wrapText="1"/>
      <protection locked="0"/>
    </xf>
    <xf numFmtId="0" fontId="20" fillId="0" borderId="29" xfId="69" applyFont="1" applyBorder="1" applyAlignment="1" applyProtection="1">
      <alignment vertical="center" wrapText="1"/>
      <protection locked="0"/>
    </xf>
    <xf numFmtId="0" fontId="13" fillId="21" borderId="37" xfId="69" applyFont="1" applyFill="1" applyBorder="1" applyAlignment="1">
      <alignment horizontal="center" vertical="center" wrapText="1"/>
      <protection/>
    </xf>
    <xf numFmtId="0" fontId="13" fillId="21" borderId="12" xfId="69" applyFont="1" applyFill="1" applyBorder="1" applyAlignment="1">
      <alignment horizontal="center" vertical="center" wrapText="1"/>
      <protection/>
    </xf>
    <xf numFmtId="0" fontId="13" fillId="21" borderId="35" xfId="69" applyFont="1" applyFill="1" applyBorder="1" applyAlignment="1">
      <alignment horizontal="center" vertical="center" wrapText="1"/>
      <protection/>
    </xf>
    <xf numFmtId="0" fontId="10" fillId="21" borderId="37" xfId="69" applyFill="1" applyBorder="1" applyAlignment="1">
      <alignment horizontal="center" vertical="center" wrapText="1"/>
      <protection/>
    </xf>
    <xf numFmtId="0" fontId="10" fillId="21" borderId="12" xfId="69" applyFill="1" applyBorder="1" applyAlignment="1">
      <alignment horizontal="center" vertical="center" wrapText="1"/>
      <protection/>
    </xf>
    <xf numFmtId="0" fontId="10" fillId="21" borderId="13" xfId="69" applyFill="1" applyBorder="1" applyAlignment="1">
      <alignment horizontal="center" vertical="center" wrapText="1"/>
      <protection/>
    </xf>
    <xf numFmtId="0" fontId="10" fillId="21" borderId="11" xfId="69" applyFill="1" applyBorder="1" applyAlignment="1">
      <alignment horizontal="center" vertical="center" wrapText="1"/>
      <protection/>
    </xf>
    <xf numFmtId="0" fontId="10" fillId="21" borderId="35" xfId="69" applyFill="1" applyBorder="1" applyAlignment="1">
      <alignment horizontal="center" vertical="center" wrapText="1"/>
      <protection/>
    </xf>
    <xf numFmtId="0" fontId="10" fillId="21" borderId="12" xfId="69" applyFill="1" applyBorder="1" applyAlignment="1">
      <alignment vertical="center" wrapText="1"/>
      <protection/>
    </xf>
    <xf numFmtId="0" fontId="10" fillId="21" borderId="35" xfId="69" applyFill="1" applyBorder="1" applyAlignment="1">
      <alignment vertical="center" wrapText="1"/>
      <protection/>
    </xf>
    <xf numFmtId="0" fontId="13" fillId="4" borderId="105" xfId="69" applyFont="1" applyFill="1" applyBorder="1" applyAlignment="1">
      <alignment horizontal="center" vertical="center" wrapText="1"/>
      <protection/>
    </xf>
    <xf numFmtId="0" fontId="13" fillId="4" borderId="47" xfId="69" applyFont="1" applyFill="1" applyBorder="1" applyAlignment="1">
      <alignment horizontal="center" vertical="center" wrapText="1"/>
      <protection/>
    </xf>
    <xf numFmtId="0" fontId="13" fillId="4" borderId="57" xfId="69" applyFont="1" applyFill="1" applyBorder="1" applyAlignment="1">
      <alignment horizontal="center" vertical="center" wrapText="1"/>
      <protection/>
    </xf>
    <xf numFmtId="0" fontId="14" fillId="4" borderId="55" xfId="69" applyFont="1" applyFill="1" applyBorder="1" applyAlignment="1">
      <alignment horizontal="center" vertical="center" wrapText="1"/>
      <protection/>
    </xf>
    <xf numFmtId="0" fontId="14" fillId="4" borderId="42" xfId="69" applyFont="1" applyFill="1" applyBorder="1" applyAlignment="1">
      <alignment horizontal="center" vertical="center" wrapText="1"/>
      <protection/>
    </xf>
    <xf numFmtId="0" fontId="14" fillId="4" borderId="85" xfId="69" applyFont="1" applyFill="1" applyBorder="1" applyAlignment="1">
      <alignment horizontal="center" vertical="center" wrapText="1"/>
      <protection/>
    </xf>
    <xf numFmtId="0" fontId="14" fillId="4" borderId="36" xfId="69" applyFont="1" applyFill="1" applyBorder="1" applyAlignment="1">
      <alignment horizontal="center" vertical="center" wrapText="1"/>
      <protection/>
    </xf>
    <xf numFmtId="0" fontId="14" fillId="4" borderId="0" xfId="69" applyFont="1" applyFill="1" applyBorder="1" applyAlignment="1">
      <alignment horizontal="center" vertical="center" wrapText="1"/>
      <protection/>
    </xf>
    <xf numFmtId="0" fontId="14" fillId="4" borderId="53" xfId="69" applyFont="1" applyFill="1" applyBorder="1" applyAlignment="1">
      <alignment horizontal="center" vertical="center" wrapText="1"/>
      <protection/>
    </xf>
    <xf numFmtId="0" fontId="14" fillId="4" borderId="58" xfId="69" applyFont="1" applyFill="1" applyBorder="1" applyAlignment="1">
      <alignment horizontal="center" vertical="center" wrapText="1"/>
      <protection/>
    </xf>
    <xf numFmtId="0" fontId="14" fillId="4" borderId="28" xfId="69" applyFont="1" applyFill="1" applyBorder="1" applyAlignment="1">
      <alignment horizontal="center" vertical="center" wrapText="1"/>
      <protection/>
    </xf>
    <xf numFmtId="0" fontId="14" fillId="4" borderId="88" xfId="69" applyFont="1" applyFill="1" applyBorder="1" applyAlignment="1">
      <alignment horizontal="center" vertical="center" wrapText="1"/>
      <protection/>
    </xf>
    <xf numFmtId="0" fontId="10" fillId="0" borderId="43" xfId="69" applyFont="1" applyBorder="1" applyAlignment="1" applyProtection="1">
      <alignment vertical="center" wrapText="1"/>
      <protection locked="0"/>
    </xf>
    <xf numFmtId="0" fontId="10" fillId="0" borderId="42" xfId="69" applyFont="1" applyBorder="1" applyAlignment="1" applyProtection="1">
      <alignment vertical="center" wrapText="1"/>
      <protection locked="0"/>
    </xf>
    <xf numFmtId="0" fontId="10" fillId="0" borderId="39" xfId="69" applyFont="1" applyBorder="1" applyAlignment="1" applyProtection="1">
      <alignment vertical="center" wrapText="1"/>
      <protection locked="0"/>
    </xf>
    <xf numFmtId="0" fontId="10" fillId="0" borderId="22" xfId="69" applyFont="1" applyBorder="1" applyAlignment="1" applyProtection="1">
      <alignment vertical="center" wrapText="1"/>
      <protection locked="0"/>
    </xf>
    <xf numFmtId="0" fontId="10" fillId="0" borderId="0" xfId="69" applyFont="1" applyBorder="1" applyAlignment="1" applyProtection="1">
      <alignment vertical="center" wrapText="1"/>
      <protection locked="0"/>
    </xf>
    <xf numFmtId="0" fontId="10" fillId="0" borderId="27" xfId="69" applyFont="1" applyBorder="1" applyAlignment="1" applyProtection="1">
      <alignment vertical="center" wrapText="1"/>
      <protection locked="0"/>
    </xf>
    <xf numFmtId="0" fontId="10" fillId="0" borderId="24" xfId="69" applyFont="1" applyBorder="1" applyAlignment="1" applyProtection="1">
      <alignment vertical="center" wrapText="1"/>
      <protection locked="0"/>
    </xf>
    <xf numFmtId="0" fontId="10" fillId="0" borderId="28" xfId="69" applyFont="1" applyBorder="1" applyAlignment="1" applyProtection="1">
      <alignment vertical="center" wrapText="1"/>
      <protection locked="0"/>
    </xf>
    <xf numFmtId="0" fontId="10" fillId="0" borderId="29" xfId="69" applyFont="1" applyBorder="1" applyAlignment="1" applyProtection="1">
      <alignment vertical="center" wrapText="1"/>
      <protection locked="0"/>
    </xf>
    <xf numFmtId="0" fontId="19" fillId="4" borderId="68" xfId="69" applyFont="1" applyFill="1" applyBorder="1" applyAlignment="1">
      <alignment horizontal="center" vertical="center" textRotation="255" wrapText="1"/>
      <protection/>
    </xf>
    <xf numFmtId="0" fontId="19" fillId="4" borderId="10" xfId="69" applyFont="1" applyFill="1" applyBorder="1" applyAlignment="1">
      <alignment horizontal="center" vertical="center" textRotation="255" wrapText="1"/>
      <protection/>
    </xf>
    <xf numFmtId="0" fontId="10" fillId="4" borderId="10" xfId="69" applyFont="1" applyFill="1" applyBorder="1" applyAlignment="1">
      <alignment vertical="center" shrinkToFit="1"/>
      <protection/>
    </xf>
    <xf numFmtId="0" fontId="10" fillId="4" borderId="44" xfId="69" applyFont="1" applyFill="1" applyBorder="1" applyAlignment="1">
      <alignment vertical="center" shrinkToFit="1"/>
      <protection/>
    </xf>
    <xf numFmtId="0" fontId="11" fillId="0" borderId="68" xfId="69" applyFont="1" applyFill="1" applyBorder="1" applyAlignment="1" applyProtection="1">
      <alignment horizontal="center" vertical="center" shrinkToFit="1"/>
      <protection locked="0"/>
    </xf>
    <xf numFmtId="0" fontId="11" fillId="0" borderId="10" xfId="69" applyFont="1" applyFill="1" applyBorder="1" applyAlignment="1" applyProtection="1">
      <alignment horizontal="center" vertical="center" shrinkToFit="1"/>
      <protection locked="0"/>
    </xf>
    <xf numFmtId="0" fontId="11" fillId="0" borderId="44" xfId="69" applyFont="1" applyFill="1" applyBorder="1" applyAlignment="1" applyProtection="1">
      <alignment horizontal="center" vertical="center" shrinkToFit="1"/>
      <protection locked="0"/>
    </xf>
    <xf numFmtId="0" fontId="19" fillId="4" borderId="33" xfId="69" applyFont="1" applyFill="1" applyBorder="1" applyAlignment="1">
      <alignment horizontal="center" vertical="center" textRotation="255" wrapText="1"/>
      <protection/>
    </xf>
    <xf numFmtId="0" fontId="19" fillId="4" borderId="19" xfId="69" applyFont="1" applyFill="1" applyBorder="1" applyAlignment="1">
      <alignment horizontal="center" vertical="center" textRotation="255" wrapText="1"/>
      <protection/>
    </xf>
    <xf numFmtId="0" fontId="19" fillId="4" borderId="36" xfId="69" applyFont="1" applyFill="1" applyBorder="1" applyAlignment="1">
      <alignment horizontal="center" vertical="center" textRotation="255" wrapText="1"/>
      <protection/>
    </xf>
    <xf numFmtId="0" fontId="19" fillId="4" borderId="53" xfId="69" applyFont="1" applyFill="1" applyBorder="1" applyAlignment="1">
      <alignment horizontal="center" vertical="center" textRotation="255" wrapText="1"/>
      <protection/>
    </xf>
    <xf numFmtId="0" fontId="19" fillId="4" borderId="106" xfId="69" applyFont="1" applyFill="1" applyBorder="1" applyAlignment="1">
      <alignment horizontal="center" vertical="center" textRotation="255" wrapText="1"/>
      <protection/>
    </xf>
    <xf numFmtId="0" fontId="19" fillId="4" borderId="107" xfId="69" applyFont="1" applyFill="1" applyBorder="1" applyAlignment="1">
      <alignment horizontal="center" vertical="center" textRotation="255" wrapText="1"/>
      <protection/>
    </xf>
    <xf numFmtId="0" fontId="10" fillId="4" borderId="108" xfId="69" applyFont="1" applyFill="1" applyBorder="1" applyAlignment="1">
      <alignment vertical="center" shrinkToFit="1"/>
      <protection/>
    </xf>
    <xf numFmtId="0" fontId="10" fillId="4" borderId="109" xfId="69" applyFont="1" applyFill="1" applyBorder="1" applyAlignment="1">
      <alignment vertical="center" shrinkToFit="1"/>
      <protection/>
    </xf>
    <xf numFmtId="0" fontId="11" fillId="0" borderId="110" xfId="69" applyFont="1" applyFill="1" applyBorder="1" applyAlignment="1" applyProtection="1">
      <alignment horizontal="center" vertical="center" shrinkToFit="1"/>
      <protection locked="0"/>
    </xf>
    <xf numFmtId="0" fontId="11" fillId="0" borderId="108" xfId="69" applyFont="1" applyFill="1" applyBorder="1" applyAlignment="1" applyProtection="1">
      <alignment horizontal="center" vertical="center" shrinkToFit="1"/>
      <protection locked="0"/>
    </xf>
    <xf numFmtId="0" fontId="11" fillId="0" borderId="109" xfId="69" applyFont="1" applyFill="1" applyBorder="1" applyAlignment="1" applyProtection="1">
      <alignment horizontal="center" vertical="center" shrinkToFit="1"/>
      <protection locked="0"/>
    </xf>
    <xf numFmtId="0" fontId="34" fillId="4" borderId="33" xfId="69" applyFont="1" applyFill="1" applyBorder="1" applyAlignment="1">
      <alignment horizontal="center" vertical="center" textRotation="255" wrapText="1" shrinkToFit="1"/>
      <protection/>
    </xf>
    <xf numFmtId="0" fontId="34" fillId="4" borderId="19" xfId="69" applyFont="1" applyFill="1" applyBorder="1" applyAlignment="1">
      <alignment horizontal="center" vertical="center" textRotation="255" wrapText="1" shrinkToFit="1"/>
      <protection/>
    </xf>
    <xf numFmtId="0" fontId="34" fillId="4" borderId="37" xfId="69" applyFont="1" applyFill="1" applyBorder="1" applyAlignment="1">
      <alignment horizontal="center" vertical="center" textRotation="255" wrapText="1" shrinkToFit="1"/>
      <protection/>
    </xf>
    <xf numFmtId="0" fontId="34" fillId="4" borderId="13" xfId="69" applyFont="1" applyFill="1" applyBorder="1" applyAlignment="1">
      <alignment horizontal="center" vertical="center" textRotation="255" wrapText="1" shrinkToFit="1"/>
      <protection/>
    </xf>
    <xf numFmtId="0" fontId="11" fillId="0" borderId="15" xfId="69" applyFont="1" applyFill="1" applyBorder="1" applyAlignment="1" applyProtection="1">
      <alignment vertical="center" shrinkToFit="1"/>
      <protection locked="0"/>
    </xf>
    <xf numFmtId="0" fontId="11" fillId="0" borderId="45" xfId="69" applyFont="1" applyFill="1" applyBorder="1" applyAlignment="1" applyProtection="1">
      <alignment vertical="center" shrinkToFit="1"/>
      <protection locked="0"/>
    </xf>
    <xf numFmtId="0" fontId="11" fillId="0" borderId="111" xfId="69" applyFont="1" applyFill="1" applyBorder="1" applyAlignment="1" applyProtection="1">
      <alignment vertical="center" shrinkToFit="1"/>
      <protection locked="0"/>
    </xf>
    <xf numFmtId="0" fontId="11" fillId="0" borderId="112" xfId="69" applyFont="1" applyFill="1" applyBorder="1" applyAlignment="1" applyProtection="1">
      <alignment vertical="center" shrinkToFit="1"/>
      <protection locked="0"/>
    </xf>
    <xf numFmtId="0" fontId="19" fillId="4" borderId="87" xfId="69" applyFont="1" applyFill="1" applyBorder="1" applyAlignment="1">
      <alignment horizontal="center" vertical="center" textRotation="255" wrapText="1"/>
      <protection/>
    </xf>
    <xf numFmtId="0" fontId="19" fillId="4" borderId="54" xfId="69" applyFont="1" applyFill="1" applyBorder="1" applyAlignment="1">
      <alignment horizontal="center" vertical="center" textRotation="255" wrapText="1"/>
      <protection/>
    </xf>
    <xf numFmtId="0" fontId="10" fillId="4" borderId="54" xfId="69" applyFont="1" applyFill="1" applyBorder="1" applyAlignment="1">
      <alignment vertical="center" shrinkToFit="1"/>
      <protection/>
    </xf>
    <xf numFmtId="0" fontId="10" fillId="4" borderId="63" xfId="69" applyFont="1" applyFill="1" applyBorder="1" applyAlignment="1">
      <alignment vertical="center" shrinkToFit="1"/>
      <protection/>
    </xf>
    <xf numFmtId="0" fontId="11" fillId="0" borderId="83" xfId="69" applyFont="1" applyFill="1" applyBorder="1" applyAlignment="1" applyProtection="1">
      <alignment horizontal="center" vertical="center" shrinkToFit="1"/>
      <protection locked="0"/>
    </xf>
    <xf numFmtId="0" fontId="11" fillId="0" borderId="84" xfId="69" applyFont="1" applyFill="1" applyBorder="1" applyAlignment="1" applyProtection="1">
      <alignment horizontal="center" vertical="center" shrinkToFit="1"/>
      <protection locked="0"/>
    </xf>
    <xf numFmtId="0" fontId="10" fillId="0" borderId="56" xfId="69" applyFill="1" applyBorder="1" applyAlignment="1">
      <alignment/>
      <protection/>
    </xf>
    <xf numFmtId="0" fontId="10" fillId="0" borderId="71" xfId="69" applyFill="1" applyBorder="1" applyAlignment="1">
      <alignment/>
      <protection/>
    </xf>
    <xf numFmtId="0" fontId="10" fillId="0" borderId="72" xfId="69" applyFill="1" applyBorder="1" applyAlignment="1">
      <alignment/>
      <protection/>
    </xf>
    <xf numFmtId="0" fontId="10" fillId="0" borderId="68" xfId="69" applyFill="1" applyBorder="1" applyAlignment="1">
      <alignment horizontal="center"/>
      <protection/>
    </xf>
    <xf numFmtId="0" fontId="10" fillId="0" borderId="10" xfId="69" applyFill="1" applyBorder="1" applyAlignment="1">
      <alignment horizontal="center"/>
      <protection/>
    </xf>
    <xf numFmtId="0" fontId="10" fillId="0" borderId="44" xfId="69" applyFill="1" applyBorder="1" applyAlignment="1">
      <alignment horizontal="center"/>
      <protection/>
    </xf>
    <xf numFmtId="0" fontId="20" fillId="4" borderId="10" xfId="69" applyFont="1" applyFill="1" applyBorder="1" applyAlignment="1">
      <alignment vertical="center" shrinkToFit="1"/>
      <protection/>
    </xf>
    <xf numFmtId="0" fontId="10" fillId="0" borderId="10" xfId="69" applyBorder="1">
      <alignment/>
      <protection/>
    </xf>
    <xf numFmtId="0" fontId="10" fillId="0" borderId="14" xfId="69" applyBorder="1">
      <alignment/>
      <protection/>
    </xf>
    <xf numFmtId="0" fontId="10" fillId="0" borderId="16" xfId="69" applyFill="1" applyBorder="1" applyAlignment="1">
      <alignment/>
      <protection/>
    </xf>
    <xf numFmtId="0" fontId="10" fillId="0" borderId="10" xfId="69" applyFill="1" applyBorder="1" applyAlignment="1">
      <alignment/>
      <protection/>
    </xf>
    <xf numFmtId="0" fontId="10" fillId="0" borderId="44" xfId="69" applyFill="1" applyBorder="1" applyAlignment="1">
      <alignment/>
      <protection/>
    </xf>
    <xf numFmtId="0" fontId="10" fillId="0" borderId="70" xfId="69" applyFill="1" applyBorder="1" applyAlignment="1">
      <alignment horizontal="center"/>
      <protection/>
    </xf>
    <xf numFmtId="0" fontId="10" fillId="0" borderId="71" xfId="69" applyFill="1" applyBorder="1" applyAlignment="1">
      <alignment horizontal="center"/>
      <protection/>
    </xf>
    <xf numFmtId="0" fontId="10" fillId="0" borderId="72" xfId="69" applyFill="1" applyBorder="1" applyAlignment="1">
      <alignment horizontal="center"/>
      <protection/>
    </xf>
    <xf numFmtId="0" fontId="2" fillId="4" borderId="89" xfId="69" applyFont="1" applyFill="1" applyBorder="1" applyAlignment="1">
      <alignment horizontal="center" vertical="center" shrinkToFit="1"/>
      <protection/>
    </xf>
    <xf numFmtId="0" fontId="2" fillId="4" borderId="65" xfId="69" applyFont="1" applyFill="1" applyBorder="1" applyAlignment="1">
      <alignment horizontal="center" vertical="center" shrinkToFit="1"/>
      <protection/>
    </xf>
    <xf numFmtId="0" fontId="2" fillId="4" borderId="113" xfId="69" applyFont="1" applyFill="1" applyBorder="1" applyAlignment="1">
      <alignment horizontal="center" vertical="center" shrinkToFit="1"/>
      <protection/>
    </xf>
    <xf numFmtId="0" fontId="20" fillId="21" borderId="10" xfId="69" applyFont="1" applyFill="1" applyBorder="1" applyAlignment="1">
      <alignment vertical="center" shrinkToFit="1"/>
      <protection/>
    </xf>
    <xf numFmtId="0" fontId="11" fillId="0" borderId="64" xfId="69" applyFont="1" applyFill="1" applyBorder="1" applyAlignment="1" applyProtection="1">
      <alignment horizontal="center" vertical="center" shrinkToFit="1"/>
      <protection locked="0"/>
    </xf>
    <xf numFmtId="0" fontId="11" fillId="0" borderId="12" xfId="69" applyFont="1" applyFill="1" applyBorder="1" applyAlignment="1" applyProtection="1">
      <alignment vertical="center" shrinkToFit="1"/>
      <protection locked="0"/>
    </xf>
    <xf numFmtId="0" fontId="11" fillId="0" borderId="35" xfId="69" applyFont="1" applyFill="1" applyBorder="1" applyAlignment="1" applyProtection="1">
      <alignment vertical="center" shrinkToFit="1"/>
      <protection locked="0"/>
    </xf>
    <xf numFmtId="0" fontId="14" fillId="7" borderId="114" xfId="69" applyFont="1" applyFill="1" applyBorder="1" applyAlignment="1">
      <alignment horizontal="center" vertical="center" wrapText="1"/>
      <protection/>
    </xf>
    <xf numFmtId="0" fontId="14" fillId="7" borderId="65" xfId="69" applyFont="1" applyFill="1" applyBorder="1" applyAlignment="1">
      <alignment horizontal="center" vertical="center" wrapText="1"/>
      <protection/>
    </xf>
    <xf numFmtId="0" fontId="14" fillId="7" borderId="90" xfId="69" applyFont="1" applyFill="1" applyBorder="1" applyAlignment="1">
      <alignment horizontal="center" vertical="center" wrapText="1"/>
      <protection/>
    </xf>
    <xf numFmtId="0" fontId="19" fillId="21" borderId="65" xfId="69" applyFont="1" applyFill="1" applyBorder="1" applyAlignment="1">
      <alignment horizontal="center" vertical="center" wrapText="1"/>
      <protection/>
    </xf>
    <xf numFmtId="0" fontId="19" fillId="21" borderId="90" xfId="69" applyFont="1" applyFill="1" applyBorder="1" applyAlignment="1">
      <alignment horizontal="center" vertical="center" wrapText="1"/>
      <protection/>
    </xf>
    <xf numFmtId="0" fontId="2" fillId="4" borderId="32" xfId="69" applyFont="1" applyFill="1" applyBorder="1" applyAlignment="1">
      <alignment vertical="center" wrapText="1"/>
      <protection/>
    </xf>
    <xf numFmtId="0" fontId="2" fillId="4" borderId="15" xfId="69" applyFont="1" applyFill="1" applyBorder="1" applyAlignment="1">
      <alignment vertical="center" wrapText="1"/>
      <protection/>
    </xf>
    <xf numFmtId="0" fontId="2" fillId="4" borderId="16" xfId="69" applyFont="1" applyFill="1" applyBorder="1" applyAlignment="1">
      <alignment vertical="center" wrapText="1"/>
      <protection/>
    </xf>
    <xf numFmtId="0" fontId="14" fillId="4" borderId="89" xfId="69" applyFont="1" applyFill="1" applyBorder="1" applyAlignment="1">
      <alignment horizontal="center" vertical="center" wrapText="1"/>
      <protection/>
    </xf>
    <xf numFmtId="0" fontId="14" fillId="4" borderId="65" xfId="69" applyFont="1" applyFill="1" applyBorder="1" applyAlignment="1">
      <alignment horizontal="center" vertical="center" wrapText="1"/>
      <protection/>
    </xf>
    <xf numFmtId="0" fontId="14" fillId="4" borderId="90" xfId="69" applyFont="1" applyFill="1" applyBorder="1" applyAlignment="1">
      <alignment horizontal="center" vertical="center" wrapText="1"/>
      <protection/>
    </xf>
    <xf numFmtId="0" fontId="10" fillId="4" borderId="14" xfId="69" applyFill="1" applyBorder="1" applyAlignment="1" applyProtection="1">
      <alignment horizontal="center" vertical="center" wrapText="1"/>
      <protection locked="0"/>
    </xf>
    <xf numFmtId="0" fontId="10" fillId="4" borderId="15" xfId="69" applyFill="1" applyBorder="1" applyAlignment="1" applyProtection="1">
      <alignment horizontal="center" vertical="center" wrapText="1"/>
      <protection locked="0"/>
    </xf>
    <xf numFmtId="0" fontId="20" fillId="0" borderId="115" xfId="69" applyFont="1" applyFill="1" applyBorder="1" applyAlignment="1" applyProtection="1">
      <alignment vertical="top" wrapText="1" shrinkToFit="1"/>
      <protection locked="0"/>
    </xf>
    <xf numFmtId="0" fontId="20" fillId="0" borderId="18" xfId="69" applyFont="1" applyFill="1" applyBorder="1" applyAlignment="1" applyProtection="1">
      <alignment vertical="top" wrapText="1" shrinkToFit="1"/>
      <protection locked="0"/>
    </xf>
    <xf numFmtId="0" fontId="20" fillId="0" borderId="34" xfId="69" applyFont="1" applyFill="1" applyBorder="1" applyAlignment="1" applyProtection="1">
      <alignment vertical="top" wrapText="1" shrinkToFit="1"/>
      <protection locked="0"/>
    </xf>
    <xf numFmtId="0" fontId="20" fillId="0" borderId="116" xfId="69" applyFont="1" applyFill="1" applyBorder="1" applyAlignment="1" applyProtection="1">
      <alignment vertical="top" wrapText="1" shrinkToFit="1"/>
      <protection locked="0"/>
    </xf>
    <xf numFmtId="0" fontId="20" fillId="0" borderId="28" xfId="69" applyFont="1" applyFill="1" applyBorder="1" applyAlignment="1" applyProtection="1">
      <alignment vertical="top" wrapText="1" shrinkToFit="1"/>
      <protection locked="0"/>
    </xf>
    <xf numFmtId="0" fontId="20" fillId="0" borderId="29" xfId="69" applyFont="1" applyFill="1" applyBorder="1" applyAlignment="1" applyProtection="1">
      <alignment vertical="top" wrapText="1" shrinkToFit="1"/>
      <protection locked="0"/>
    </xf>
    <xf numFmtId="0" fontId="2" fillId="4" borderId="37" xfId="69" applyFont="1" applyFill="1" applyBorder="1" applyAlignment="1">
      <alignment horizontal="left" vertical="center" wrapText="1"/>
      <protection/>
    </xf>
    <xf numFmtId="0" fontId="2" fillId="4" borderId="12" xfId="69" applyFont="1" applyFill="1" applyBorder="1" applyAlignment="1">
      <alignment horizontal="left" vertical="center" wrapText="1"/>
      <protection/>
    </xf>
    <xf numFmtId="0" fontId="2" fillId="4" borderId="13" xfId="69" applyFont="1" applyFill="1" applyBorder="1" applyAlignment="1">
      <alignment horizontal="left" vertical="center" wrapText="1"/>
      <protection/>
    </xf>
    <xf numFmtId="0" fontId="10" fillId="4" borderId="54" xfId="69" applyFill="1" applyBorder="1" applyAlignment="1" applyProtection="1">
      <alignment horizontal="center" vertical="center" wrapText="1"/>
      <protection locked="0"/>
    </xf>
    <xf numFmtId="0" fontId="10" fillId="7" borderId="54" xfId="69" applyFill="1" applyBorder="1" applyAlignment="1" applyProtection="1">
      <alignment horizontal="center" vertical="center" wrapText="1"/>
      <protection locked="0"/>
    </xf>
    <xf numFmtId="0" fontId="10" fillId="7" borderId="11" xfId="69" applyFill="1" applyBorder="1" applyAlignment="1" applyProtection="1">
      <alignment horizontal="center" vertical="center" wrapText="1"/>
      <protection locked="0"/>
    </xf>
    <xf numFmtId="0" fontId="10" fillId="0" borderId="117" xfId="69" applyFont="1" applyFill="1" applyBorder="1" applyAlignment="1" applyProtection="1">
      <alignment vertical="center" wrapText="1" shrinkToFit="1"/>
      <protection locked="0"/>
    </xf>
    <xf numFmtId="0" fontId="10" fillId="0" borderId="15" xfId="69" applyFont="1" applyFill="1" applyBorder="1" applyAlignment="1" applyProtection="1">
      <alignment vertical="center" wrapText="1" shrinkToFit="1"/>
      <protection locked="0"/>
    </xf>
    <xf numFmtId="0" fontId="10" fillId="0" borderId="16" xfId="69" applyFont="1" applyFill="1" applyBorder="1" applyAlignment="1" applyProtection="1">
      <alignment vertical="center" wrapText="1" shrinkToFit="1"/>
      <protection locked="0"/>
    </xf>
    <xf numFmtId="0" fontId="20" fillId="4" borderId="10" xfId="69" applyFont="1" applyFill="1" applyBorder="1" applyAlignment="1">
      <alignment horizontal="center" vertical="center" wrapText="1"/>
      <protection/>
    </xf>
    <xf numFmtId="0" fontId="20" fillId="4" borderId="14" xfId="69" applyFont="1" applyFill="1" applyBorder="1" applyAlignment="1">
      <alignment horizontal="center" vertical="center" wrapText="1"/>
      <protection/>
    </xf>
    <xf numFmtId="0" fontId="20" fillId="4" borderId="16" xfId="69" applyFont="1" applyFill="1" applyBorder="1" applyAlignment="1">
      <alignment horizontal="center" vertical="center" wrapText="1"/>
      <protection/>
    </xf>
    <xf numFmtId="0" fontId="20" fillId="7" borderId="10" xfId="69" applyFont="1" applyFill="1" applyBorder="1" applyAlignment="1">
      <alignment horizontal="center" vertical="center" wrapText="1"/>
      <protection/>
    </xf>
    <xf numFmtId="0" fontId="20" fillId="7" borderId="14" xfId="69" applyFont="1" applyFill="1" applyBorder="1" applyAlignment="1">
      <alignment horizontal="center" vertical="center" wrapText="1"/>
      <protection/>
    </xf>
    <xf numFmtId="0" fontId="20" fillId="7" borderId="16" xfId="69" applyFont="1" applyFill="1" applyBorder="1" applyAlignment="1">
      <alignment horizontal="center" vertical="center" wrapText="1"/>
      <protection/>
    </xf>
    <xf numFmtId="0" fontId="10" fillId="4" borderId="46" xfId="69" applyFont="1" applyFill="1" applyBorder="1" applyAlignment="1">
      <alignment horizontal="center" vertical="center" shrinkToFit="1"/>
      <protection/>
    </xf>
    <xf numFmtId="0" fontId="10" fillId="4" borderId="47" xfId="69" applyFont="1" applyFill="1" applyBorder="1" applyAlignment="1">
      <alignment horizontal="center" vertical="center" shrinkToFit="1"/>
      <protection/>
    </xf>
    <xf numFmtId="0" fontId="10" fillId="4" borderId="56" xfId="69" applyFont="1" applyFill="1" applyBorder="1" applyAlignment="1">
      <alignment horizontal="center" vertical="center" shrinkToFit="1"/>
      <protection/>
    </xf>
    <xf numFmtId="0" fontId="10" fillId="4" borderId="71" xfId="69" applyFill="1" applyBorder="1" applyAlignment="1" applyProtection="1">
      <alignment horizontal="center" vertical="center" wrapText="1"/>
      <protection locked="0"/>
    </xf>
    <xf numFmtId="0" fontId="10" fillId="7" borderId="71" xfId="69" applyFill="1" applyBorder="1" applyAlignment="1" applyProtection="1">
      <alignment horizontal="center" vertical="center" wrapText="1"/>
      <protection locked="0"/>
    </xf>
    <xf numFmtId="0" fontId="10" fillId="7" borderId="118" xfId="69" applyFill="1" applyBorder="1" applyAlignment="1" applyProtection="1">
      <alignment horizontal="center" vertical="center" wrapText="1"/>
      <protection locked="0"/>
    </xf>
    <xf numFmtId="0" fontId="10" fillId="4" borderId="117" xfId="69" applyFont="1" applyFill="1" applyBorder="1" applyAlignment="1">
      <alignment vertical="center" shrinkToFit="1"/>
      <protection/>
    </xf>
    <xf numFmtId="0" fontId="10" fillId="4" borderId="15" xfId="69" applyFont="1" applyFill="1" applyBorder="1" applyAlignment="1">
      <alignment vertical="center" shrinkToFit="1"/>
      <protection/>
    </xf>
    <xf numFmtId="0" fontId="10" fillId="4" borderId="16" xfId="69" applyFont="1" applyFill="1" applyBorder="1" applyAlignment="1">
      <alignment vertical="center" shrinkToFit="1"/>
      <protection/>
    </xf>
    <xf numFmtId="0" fontId="10" fillId="7" borderId="10" xfId="69" applyFill="1" applyBorder="1" applyAlignment="1" applyProtection="1">
      <alignment horizontal="center" vertical="center" wrapText="1"/>
      <protection locked="0"/>
    </xf>
    <xf numFmtId="0" fontId="10" fillId="7" borderId="119" xfId="69" applyFill="1" applyBorder="1" applyAlignment="1" applyProtection="1">
      <alignment horizontal="center" vertical="center" wrapText="1"/>
      <protection locked="0"/>
    </xf>
    <xf numFmtId="49" fontId="10" fillId="0" borderId="14" xfId="69" applyNumberFormat="1" applyBorder="1" applyAlignment="1" applyProtection="1">
      <alignment horizontal="center" vertical="center" shrinkToFit="1"/>
      <protection locked="0"/>
    </xf>
    <xf numFmtId="49" fontId="10" fillId="0" borderId="15" xfId="69" applyNumberFormat="1" applyBorder="1" applyAlignment="1" applyProtection="1">
      <alignment horizontal="center" vertical="center" shrinkToFit="1"/>
      <protection locked="0"/>
    </xf>
    <xf numFmtId="49" fontId="10" fillId="0" borderId="16" xfId="69" applyNumberFormat="1" applyBorder="1" applyAlignment="1" applyProtection="1">
      <alignment horizontal="center" vertical="center" shrinkToFit="1"/>
      <protection locked="0"/>
    </xf>
    <xf numFmtId="49" fontId="10" fillId="0" borderId="14" xfId="69" applyNumberFormat="1" applyFill="1" applyBorder="1" applyAlignment="1" applyProtection="1">
      <alignment horizontal="center" vertical="center" shrinkToFit="1"/>
      <protection locked="0"/>
    </xf>
    <xf numFmtId="49" fontId="10" fillId="0" borderId="15" xfId="69" applyNumberFormat="1" applyFill="1" applyBorder="1" applyAlignment="1" applyProtection="1">
      <alignment horizontal="center" vertical="center" shrinkToFit="1"/>
      <protection locked="0"/>
    </xf>
    <xf numFmtId="49" fontId="10" fillId="0" borderId="45" xfId="69" applyNumberFormat="1" applyFill="1" applyBorder="1" applyAlignment="1" applyProtection="1">
      <alignment horizontal="center" vertical="center" shrinkToFit="1"/>
      <protection locked="0"/>
    </xf>
    <xf numFmtId="0" fontId="10" fillId="7" borderId="14" xfId="69" applyFill="1" applyBorder="1" applyAlignment="1" applyProtection="1">
      <alignment horizontal="center" vertical="center" wrapText="1"/>
      <protection locked="0"/>
    </xf>
    <xf numFmtId="0" fontId="10" fillId="7" borderId="15" xfId="69" applyFill="1" applyBorder="1" applyAlignment="1" applyProtection="1">
      <alignment horizontal="center" vertical="center" wrapText="1"/>
      <protection locked="0"/>
    </xf>
    <xf numFmtId="0" fontId="10" fillId="7" borderId="45" xfId="69" applyFill="1" applyBorder="1" applyAlignment="1" applyProtection="1">
      <alignment horizontal="center" vertical="center" wrapText="1"/>
      <protection locked="0"/>
    </xf>
    <xf numFmtId="0" fontId="11" fillId="0" borderId="0" xfId="69" applyFont="1" applyAlignment="1">
      <alignment horizontal="center" vertical="center"/>
      <protection/>
    </xf>
    <xf numFmtId="0" fontId="10" fillId="4" borderId="16" xfId="69" applyFill="1" applyBorder="1" applyAlignment="1" applyProtection="1">
      <alignment horizontal="center" vertical="center" wrapText="1"/>
      <protection locked="0"/>
    </xf>
    <xf numFmtId="0" fontId="19" fillId="4" borderId="55" xfId="69" applyFont="1" applyFill="1" applyBorder="1" applyAlignment="1">
      <alignment horizontal="center" vertical="center" textRotation="255" wrapText="1"/>
      <protection/>
    </xf>
    <xf numFmtId="0" fontId="19" fillId="4" borderId="85" xfId="69" applyFont="1" applyFill="1" applyBorder="1" applyAlignment="1">
      <alignment horizontal="center" vertical="center" textRotation="255" wrapText="1"/>
      <protection/>
    </xf>
    <xf numFmtId="0" fontId="19" fillId="4" borderId="58" xfId="69" applyFont="1" applyFill="1" applyBorder="1" applyAlignment="1">
      <alignment horizontal="center" vertical="center" textRotation="255" wrapText="1"/>
      <protection/>
    </xf>
    <xf numFmtId="0" fontId="19" fillId="4" borderId="88" xfId="69" applyFont="1" applyFill="1" applyBorder="1" applyAlignment="1">
      <alignment horizontal="center" vertical="center" textRotation="255" wrapText="1"/>
      <protection/>
    </xf>
    <xf numFmtId="0" fontId="10" fillId="4" borderId="84" xfId="69" applyFont="1" applyFill="1" applyBorder="1" applyAlignment="1">
      <alignment horizontal="center" vertical="center" textRotation="255" shrinkToFit="1"/>
      <protection/>
    </xf>
    <xf numFmtId="0" fontId="10" fillId="4" borderId="10" xfId="69" applyFont="1" applyFill="1" applyBorder="1" applyAlignment="1">
      <alignment horizontal="center" vertical="center" textRotation="255" shrinkToFit="1"/>
      <protection/>
    </xf>
    <xf numFmtId="0" fontId="10" fillId="4" borderId="41" xfId="69" applyFont="1" applyFill="1" applyBorder="1" applyAlignment="1">
      <alignment horizontal="center" vertical="center" shrinkToFit="1"/>
      <protection/>
    </xf>
    <xf numFmtId="0" fontId="10" fillId="4" borderId="30" xfId="69" applyFont="1" applyFill="1" applyBorder="1" applyAlignment="1">
      <alignment horizontal="center" vertical="center" shrinkToFit="1"/>
      <protection/>
    </xf>
    <xf numFmtId="0" fontId="10" fillId="4" borderId="86" xfId="69" applyFont="1" applyFill="1" applyBorder="1" applyAlignment="1">
      <alignment horizontal="center" vertical="center" shrinkToFit="1"/>
      <protection/>
    </xf>
    <xf numFmtId="0" fontId="10" fillId="4" borderId="84" xfId="69" applyFill="1" applyBorder="1" applyAlignment="1" applyProtection="1">
      <alignment horizontal="center" vertical="center" wrapText="1"/>
      <protection locked="0"/>
    </xf>
    <xf numFmtId="0" fontId="10" fillId="4" borderId="14" xfId="69" applyFont="1" applyFill="1" applyBorder="1" applyAlignment="1">
      <alignment horizontal="center" vertical="center" shrinkToFit="1"/>
      <protection/>
    </xf>
    <xf numFmtId="0" fontId="10" fillId="4" borderId="15" xfId="69" applyFont="1" applyFill="1" applyBorder="1" applyAlignment="1">
      <alignment horizontal="center" vertical="center" shrinkToFit="1"/>
      <protection/>
    </xf>
    <xf numFmtId="0" fontId="10" fillId="4" borderId="16" xfId="69" applyFont="1" applyFill="1" applyBorder="1" applyAlignment="1">
      <alignment horizontal="center" vertical="center" shrinkToFit="1"/>
      <protection/>
    </xf>
    <xf numFmtId="0" fontId="10" fillId="4" borderId="10" xfId="69" applyFill="1" applyBorder="1" applyAlignment="1" applyProtection="1">
      <alignment horizontal="center" vertical="center" wrapText="1"/>
      <protection locked="0"/>
    </xf>
    <xf numFmtId="0" fontId="10" fillId="7" borderId="84" xfId="69" applyFill="1" applyBorder="1" applyAlignment="1" applyProtection="1">
      <alignment horizontal="center" vertical="center" wrapText="1"/>
      <protection locked="0"/>
    </xf>
    <xf numFmtId="0" fontId="10" fillId="7" borderId="120" xfId="69" applyFill="1" applyBorder="1" applyAlignment="1" applyProtection="1">
      <alignment horizontal="center" vertical="center" wrapText="1"/>
      <protection locked="0"/>
    </xf>
    <xf numFmtId="0" fontId="10" fillId="4" borderId="20" xfId="69" applyFont="1" applyFill="1" applyBorder="1" applyAlignment="1">
      <alignment vertical="center" shrinkToFit="1"/>
      <protection/>
    </xf>
    <xf numFmtId="0" fontId="10" fillId="4" borderId="20" xfId="69" applyFill="1" applyBorder="1" applyAlignment="1" applyProtection="1">
      <alignment horizontal="center" vertical="center" wrapText="1"/>
      <protection locked="0"/>
    </xf>
    <xf numFmtId="0" fontId="10" fillId="7" borderId="20" xfId="69" applyFill="1" applyBorder="1" applyAlignment="1" applyProtection="1">
      <alignment horizontal="center" vertical="center" wrapText="1"/>
      <protection locked="0"/>
    </xf>
    <xf numFmtId="0" fontId="10" fillId="7" borderId="17" xfId="69" applyFill="1" applyBorder="1" applyAlignment="1" applyProtection="1">
      <alignment horizontal="center" vertical="center" wrapText="1"/>
      <protection locked="0"/>
    </xf>
    <xf numFmtId="0" fontId="10" fillId="0" borderId="83" xfId="69" applyFill="1" applyBorder="1" applyAlignment="1">
      <alignment horizontal="center"/>
      <protection/>
    </xf>
    <xf numFmtId="0" fontId="10" fillId="0" borderId="84" xfId="69" applyFill="1" applyBorder="1" applyAlignment="1">
      <alignment horizontal="center"/>
      <protection/>
    </xf>
    <xf numFmtId="0" fontId="10" fillId="0" borderId="64" xfId="69" applyFill="1" applyBorder="1" applyAlignment="1">
      <alignment horizontal="center"/>
      <protection/>
    </xf>
    <xf numFmtId="0" fontId="10" fillId="0" borderId="86" xfId="69" applyFill="1" applyBorder="1" applyAlignment="1">
      <alignment/>
      <protection/>
    </xf>
    <xf numFmtId="0" fontId="10" fillId="0" borderId="84" xfId="69" applyFill="1" applyBorder="1" applyAlignment="1">
      <alignment/>
      <protection/>
    </xf>
    <xf numFmtId="0" fontId="10" fillId="0" borderId="64" xfId="69" applyFill="1" applyBorder="1" applyAlignment="1">
      <alignment/>
      <protection/>
    </xf>
    <xf numFmtId="0" fontId="19" fillId="4" borderId="121" xfId="69" applyFont="1" applyFill="1" applyBorder="1" applyAlignment="1">
      <alignment horizontal="center" vertical="center" textRotation="255" wrapText="1"/>
      <protection/>
    </xf>
    <xf numFmtId="0" fontId="19" fillId="4" borderId="20" xfId="69" applyFont="1" applyFill="1" applyBorder="1" applyAlignment="1">
      <alignment horizontal="center" vertical="center" textRotation="255" wrapText="1"/>
      <protection/>
    </xf>
    <xf numFmtId="0" fontId="10" fillId="4" borderId="122" xfId="69" applyFill="1" applyBorder="1" applyAlignment="1" applyProtection="1">
      <alignment horizontal="center" vertical="center" wrapText="1"/>
      <protection locked="0"/>
    </xf>
    <xf numFmtId="0" fontId="10" fillId="4" borderId="123" xfId="69" applyFill="1" applyBorder="1" applyAlignment="1" applyProtection="1">
      <alignment horizontal="center" vertical="center" wrapText="1"/>
      <protection locked="0"/>
    </xf>
    <xf numFmtId="0" fontId="10" fillId="4" borderId="124" xfId="69" applyFill="1" applyBorder="1" applyAlignment="1" applyProtection="1">
      <alignment horizontal="center" vertical="center" wrapText="1"/>
      <protection locked="0"/>
    </xf>
    <xf numFmtId="0" fontId="11" fillId="0" borderId="38" xfId="69" applyFont="1" applyFill="1" applyBorder="1" applyAlignment="1" applyProtection="1">
      <alignment horizontal="center" vertical="center" shrinkToFit="1"/>
      <protection locked="0"/>
    </xf>
    <xf numFmtId="0" fontId="2" fillId="26" borderId="89" xfId="69" applyFont="1" applyFill="1" applyBorder="1" applyAlignment="1">
      <alignment horizontal="center" vertical="center" wrapText="1"/>
      <protection/>
    </xf>
    <xf numFmtId="0" fontId="2" fillId="26" borderId="65" xfId="69" applyFont="1" applyFill="1" applyBorder="1" applyAlignment="1">
      <alignment horizontal="center" vertical="center" wrapText="1"/>
      <protection/>
    </xf>
    <xf numFmtId="0" fontId="16" fillId="26" borderId="65" xfId="69" applyFont="1" applyFill="1" applyBorder="1" applyAlignment="1">
      <alignment horizontal="center" vertical="center" wrapText="1"/>
      <protection/>
    </xf>
    <xf numFmtId="0" fontId="17" fillId="21" borderId="125" xfId="69" applyFont="1" applyFill="1" applyBorder="1" applyAlignment="1">
      <alignment horizontal="right" vertical="center" wrapText="1"/>
      <protection/>
    </xf>
    <xf numFmtId="0" fontId="10" fillId="21" borderId="38" xfId="69" applyFill="1" applyBorder="1" applyAlignment="1">
      <alignment horizontal="right" vertical="center" wrapText="1"/>
      <protection/>
    </xf>
    <xf numFmtId="0" fontId="11" fillId="0" borderId="38" xfId="69" applyFont="1" applyBorder="1" applyAlignment="1" applyProtection="1">
      <alignment horizontal="center" vertical="center" shrinkToFit="1"/>
      <protection locked="0"/>
    </xf>
    <xf numFmtId="0" fontId="10" fillId="4" borderId="32" xfId="69" applyFont="1" applyFill="1" applyBorder="1" applyAlignment="1">
      <alignment horizontal="right" vertical="center" wrapText="1"/>
      <protection/>
    </xf>
    <xf numFmtId="0" fontId="10" fillId="4" borderId="15" xfId="69" applyFont="1" applyFill="1" applyBorder="1" applyAlignment="1">
      <alignment horizontal="right" vertical="center" wrapText="1"/>
      <protection/>
    </xf>
    <xf numFmtId="0" fontId="19" fillId="4" borderId="126" xfId="69" applyFont="1" applyFill="1" applyBorder="1" applyAlignment="1">
      <alignment horizontal="center" vertical="center" wrapText="1" shrinkToFit="1"/>
      <protection/>
    </xf>
    <xf numFmtId="0" fontId="19" fillId="4" borderId="123" xfId="69" applyFont="1" applyFill="1" applyBorder="1" applyAlignment="1">
      <alignment horizontal="center" vertical="center" wrapText="1" shrinkToFit="1"/>
      <protection/>
    </xf>
    <xf numFmtId="0" fontId="19" fillId="4" borderId="124" xfId="69" applyFont="1" applyFill="1" applyBorder="1" applyAlignment="1">
      <alignment horizontal="center" vertical="center" wrapText="1" shrinkToFit="1"/>
      <protection/>
    </xf>
    <xf numFmtId="0" fontId="10" fillId="4" borderId="127" xfId="69" applyFill="1" applyBorder="1" applyAlignment="1">
      <alignment horizontal="center" vertical="center" wrapText="1"/>
      <protection/>
    </xf>
    <xf numFmtId="0" fontId="10" fillId="4" borderId="95" xfId="69" applyFill="1" applyBorder="1" applyAlignment="1">
      <alignment horizontal="center" vertical="center" wrapText="1"/>
      <protection/>
    </xf>
    <xf numFmtId="0" fontId="9" fillId="26" borderId="65" xfId="67" applyFont="1" applyFill="1" applyBorder="1" applyAlignment="1">
      <alignment horizontal="center" vertical="center" wrapText="1"/>
      <protection/>
    </xf>
    <xf numFmtId="0" fontId="10" fillId="4" borderId="91" xfId="69" applyFont="1" applyFill="1" applyBorder="1" applyAlignment="1">
      <alignment horizontal="center" vertical="center" textRotation="255" wrapText="1"/>
      <protection/>
    </xf>
    <xf numFmtId="0" fontId="10" fillId="4" borderId="92" xfId="69" applyFont="1" applyFill="1" applyBorder="1" applyAlignment="1">
      <alignment horizontal="center" vertical="center" textRotation="255" wrapText="1"/>
      <protection/>
    </xf>
    <xf numFmtId="0" fontId="10" fillId="4" borderId="93" xfId="69" applyFont="1" applyFill="1" applyBorder="1" applyAlignment="1">
      <alignment horizontal="center" vertical="center" textRotation="255" wrapText="1"/>
      <protection/>
    </xf>
    <xf numFmtId="0" fontId="19" fillId="4" borderId="96" xfId="69" applyFont="1" applyFill="1" applyBorder="1" applyAlignment="1">
      <alignment horizontal="center" vertical="center" wrapText="1"/>
      <protection/>
    </xf>
    <xf numFmtId="0" fontId="19" fillId="4" borderId="92" xfId="69" applyFont="1" applyFill="1" applyBorder="1" applyAlignment="1">
      <alignment horizontal="center" vertical="center" wrapText="1"/>
      <protection/>
    </xf>
    <xf numFmtId="0" fontId="19" fillId="4" borderId="93" xfId="69" applyFont="1" applyFill="1" applyBorder="1" applyAlignment="1">
      <alignment horizontal="center" vertical="center" wrapText="1"/>
      <protection/>
    </xf>
    <xf numFmtId="0" fontId="11" fillId="0" borderId="15" xfId="69" applyFont="1" applyFill="1" applyBorder="1" applyAlignment="1" applyProtection="1">
      <alignment horizontal="center" vertical="center" shrinkToFit="1"/>
      <protection locked="0"/>
    </xf>
    <xf numFmtId="0" fontId="0" fillId="0" borderId="42" xfId="0" applyBorder="1" applyAlignment="1">
      <alignment horizontal="right" vertical="center" wrapText="1"/>
    </xf>
    <xf numFmtId="0" fontId="10" fillId="7" borderId="128" xfId="69" applyFill="1" applyBorder="1" applyAlignment="1" applyProtection="1">
      <alignment horizontal="center" vertical="center" wrapText="1"/>
      <protection locked="0"/>
    </xf>
    <xf numFmtId="0" fontId="10" fillId="7" borderId="129" xfId="69" applyFill="1" applyBorder="1" applyAlignment="1" applyProtection="1">
      <alignment horizontal="center" vertical="center" wrapText="1"/>
      <protection locked="0"/>
    </xf>
    <xf numFmtId="0" fontId="10" fillId="26" borderId="65" xfId="69" applyFont="1" applyFill="1" applyBorder="1" applyAlignment="1">
      <alignment horizontal="center" vertical="center" wrapText="1"/>
      <protection/>
    </xf>
    <xf numFmtId="0" fontId="16" fillId="0" borderId="0" xfId="69" applyFont="1" applyBorder="1" applyAlignment="1">
      <alignment horizontal="center" wrapText="1"/>
      <protection/>
    </xf>
    <xf numFmtId="0" fontId="9" fillId="0" borderId="0" xfId="67" applyFont="1" applyBorder="1" applyAlignment="1">
      <alignment horizontal="center" wrapText="1"/>
      <protection/>
    </xf>
    <xf numFmtId="0" fontId="11" fillId="26" borderId="65" xfId="69" applyFont="1" applyFill="1" applyBorder="1" applyAlignment="1">
      <alignment horizontal="center" vertical="center" wrapText="1"/>
      <protection/>
    </xf>
    <xf numFmtId="0" fontId="2" fillId="26" borderId="65" xfId="69" applyFont="1" applyFill="1" applyBorder="1" applyAlignment="1">
      <alignment vertical="center" wrapText="1"/>
      <protection/>
    </xf>
    <xf numFmtId="0" fontId="2" fillId="26" borderId="90" xfId="69" applyFont="1" applyFill="1" applyBorder="1" applyAlignment="1">
      <alignment vertical="center" wrapText="1"/>
      <protection/>
    </xf>
    <xf numFmtId="0" fontId="19" fillId="0" borderId="0" xfId="69" applyFont="1" applyAlignment="1">
      <alignment horizontal="center" vertical="center" wrapText="1"/>
      <protection/>
    </xf>
    <xf numFmtId="0" fontId="36" fillId="0" borderId="0" xfId="0" applyFont="1" applyAlignment="1">
      <alignment horizontal="center" vertical="center" wrapText="1"/>
    </xf>
    <xf numFmtId="0" fontId="36" fillId="0" borderId="0" xfId="0" applyFont="1" applyBorder="1" applyAlignment="1">
      <alignment horizontal="center" vertical="center" wrapText="1"/>
    </xf>
    <xf numFmtId="0" fontId="10" fillId="7" borderId="122" xfId="69" applyFill="1" applyBorder="1" applyAlignment="1" applyProtection="1">
      <alignment horizontal="center" vertical="center" wrapText="1"/>
      <protection locked="0"/>
    </xf>
    <xf numFmtId="0" fontId="10" fillId="7" borderId="123" xfId="69" applyFill="1" applyBorder="1" applyAlignment="1" applyProtection="1">
      <alignment horizontal="center" vertical="center" wrapText="1"/>
      <protection locked="0"/>
    </xf>
    <xf numFmtId="0" fontId="10" fillId="4" borderId="130" xfId="69" applyFont="1" applyFill="1" applyBorder="1" applyAlignment="1">
      <alignment vertical="center" shrinkToFit="1"/>
      <protection/>
    </xf>
    <xf numFmtId="0" fontId="10" fillId="4" borderId="131" xfId="69" applyFont="1" applyFill="1" applyBorder="1" applyAlignment="1">
      <alignment vertical="center" shrinkToFit="1"/>
      <protection/>
    </xf>
    <xf numFmtId="0" fontId="10" fillId="4" borderId="132" xfId="69" applyFont="1" applyFill="1" applyBorder="1" applyAlignment="1">
      <alignment vertical="center" shrinkToFit="1"/>
      <protection/>
    </xf>
    <xf numFmtId="0" fontId="19" fillId="7" borderId="95" xfId="69" applyFont="1" applyFill="1" applyBorder="1" applyAlignment="1">
      <alignment horizontal="center" vertical="center" wrapText="1"/>
      <protection/>
    </xf>
    <xf numFmtId="0" fontId="19" fillId="7" borderId="96" xfId="69" applyFont="1" applyFill="1" applyBorder="1" applyAlignment="1">
      <alignment horizontal="center" vertical="center" wrapText="1"/>
      <protection/>
    </xf>
    <xf numFmtId="0" fontId="11" fillId="0" borderId="59" xfId="69" applyFont="1" applyFill="1" applyBorder="1" applyAlignment="1" applyProtection="1">
      <alignment horizontal="center" vertical="center" shrinkToFit="1"/>
      <protection locked="0"/>
    </xf>
    <xf numFmtId="0" fontId="17" fillId="7" borderId="59" xfId="69" applyFont="1" applyFill="1" applyBorder="1" applyAlignment="1">
      <alignment horizontal="right" vertical="center" wrapText="1"/>
      <protection/>
    </xf>
    <xf numFmtId="0" fontId="19" fillId="7" borderId="59" xfId="69" applyFont="1" applyFill="1" applyBorder="1" applyAlignment="1">
      <alignment horizontal="right" vertical="center" wrapText="1"/>
      <protection/>
    </xf>
    <xf numFmtId="0" fontId="19" fillId="0" borderId="0" xfId="69" applyFont="1" applyAlignment="1">
      <alignment horizontal="center" vertical="center" shrinkToFit="1"/>
      <protection/>
    </xf>
    <xf numFmtId="0" fontId="36" fillId="0" borderId="0" xfId="0" applyFont="1" applyAlignment="1">
      <alignment horizontal="center" vertical="center" shrinkToFit="1"/>
    </xf>
    <xf numFmtId="0" fontId="36" fillId="0" borderId="0" xfId="0" applyFont="1" applyBorder="1" applyAlignment="1">
      <alignment horizontal="center" vertical="center" shrinkToFit="1"/>
    </xf>
    <xf numFmtId="0" fontId="19" fillId="7" borderId="97" xfId="69" applyFont="1" applyFill="1" applyBorder="1" applyAlignment="1">
      <alignment horizontal="center" vertical="center" wrapText="1"/>
      <protection/>
    </xf>
    <xf numFmtId="0" fontId="10" fillId="4" borderId="128" xfId="69" applyFill="1" applyBorder="1" applyAlignment="1" applyProtection="1">
      <alignment horizontal="center" vertical="center" wrapText="1"/>
      <protection locked="0"/>
    </xf>
    <xf numFmtId="0" fontId="19" fillId="4" borderId="95" xfId="69" applyFont="1" applyFill="1" applyBorder="1" applyAlignment="1">
      <alignment horizontal="center" vertical="center" wrapText="1"/>
      <protection/>
    </xf>
    <xf numFmtId="0" fontId="70" fillId="21" borderId="59" xfId="69" applyFont="1" applyFill="1" applyBorder="1" applyAlignment="1">
      <alignment horizontal="center" vertical="center" wrapText="1"/>
      <protection/>
    </xf>
    <xf numFmtId="0" fontId="70" fillId="21" borderId="60" xfId="69" applyFont="1" applyFill="1" applyBorder="1" applyAlignment="1">
      <alignment horizontal="center" vertical="center" wrapText="1"/>
      <protection/>
    </xf>
    <xf numFmtId="0" fontId="27" fillId="24" borderId="17" xfId="74" applyFont="1" applyFill="1" applyBorder="1" applyAlignment="1" applyProtection="1">
      <alignment horizontal="center" vertical="center" wrapText="1"/>
      <protection locked="0"/>
    </xf>
    <xf numFmtId="0" fontId="27" fillId="24" borderId="18" xfId="74" applyFont="1" applyFill="1" applyBorder="1" applyAlignment="1" applyProtection="1">
      <alignment horizontal="center" vertical="center" wrapText="1"/>
      <protection locked="0"/>
    </xf>
    <xf numFmtId="0" fontId="27" fillId="24" borderId="82" xfId="74" applyFont="1" applyFill="1" applyBorder="1" applyAlignment="1" applyProtection="1">
      <alignment horizontal="center" vertical="center" wrapText="1"/>
      <protection locked="0"/>
    </xf>
    <xf numFmtId="0" fontId="27" fillId="24" borderId="18" xfId="74" applyFont="1" applyFill="1" applyBorder="1" applyAlignment="1" applyProtection="1">
      <alignment horizontal="center" vertical="center" wrapText="1"/>
      <protection locked="0"/>
    </xf>
    <xf numFmtId="0" fontId="27" fillId="24" borderId="34" xfId="74" applyFont="1" applyFill="1" applyBorder="1" applyAlignment="1" applyProtection="1">
      <alignment horizontal="center" vertical="center" wrapText="1"/>
      <protection locked="0"/>
    </xf>
    <xf numFmtId="0" fontId="27" fillId="24" borderId="74" xfId="74" applyFont="1" applyFill="1" applyBorder="1" applyAlignment="1" applyProtection="1">
      <alignment horizontal="center" vertical="center" wrapText="1"/>
      <protection locked="0"/>
    </xf>
    <xf numFmtId="0" fontId="27" fillId="24" borderId="59" xfId="74" applyFont="1" applyFill="1" applyBorder="1" applyAlignment="1" applyProtection="1">
      <alignment horizontal="center" vertical="center" wrapText="1"/>
      <protection locked="0"/>
    </xf>
    <xf numFmtId="0" fontId="27" fillId="24" borderId="60" xfId="74" applyFont="1" applyFill="1" applyBorder="1" applyAlignment="1" applyProtection="1">
      <alignment horizontal="center" vertical="center" wrapText="1"/>
      <protection locked="0"/>
    </xf>
    <xf numFmtId="0" fontId="33" fillId="7" borderId="33" xfId="74" applyFont="1" applyFill="1" applyBorder="1" applyAlignment="1">
      <alignment horizontal="center" vertical="center" shrinkToFit="1"/>
      <protection/>
    </xf>
    <xf numFmtId="0" fontId="33" fillId="7" borderId="18" xfId="74" applyFont="1" applyFill="1" applyBorder="1" applyAlignment="1">
      <alignment horizontal="center" vertical="center" shrinkToFit="1"/>
      <protection/>
    </xf>
    <xf numFmtId="0" fontId="27" fillId="24" borderId="32" xfId="74" applyFont="1" applyFill="1" applyBorder="1" applyAlignment="1" applyProtection="1">
      <alignment horizontal="center" vertical="center" wrapText="1"/>
      <protection locked="0"/>
    </xf>
    <xf numFmtId="0" fontId="27" fillId="24" borderId="15" xfId="74" applyFont="1" applyFill="1" applyBorder="1" applyAlignment="1" applyProtection="1">
      <alignment horizontal="center" vertical="center" wrapText="1"/>
      <protection locked="0"/>
    </xf>
    <xf numFmtId="0" fontId="27" fillId="24" borderId="45" xfId="74" applyFont="1" applyFill="1" applyBorder="1" applyAlignment="1" applyProtection="1">
      <alignment horizontal="center" vertical="center" wrapText="1"/>
      <protection locked="0"/>
    </xf>
    <xf numFmtId="0" fontId="27" fillId="21" borderId="133" xfId="74" applyFont="1" applyFill="1" applyBorder="1" applyAlignment="1" applyProtection="1">
      <alignment horizontal="center" vertical="center" shrinkToFit="1"/>
      <protection locked="0"/>
    </xf>
    <xf numFmtId="0" fontId="27" fillId="21" borderId="134" xfId="74" applyFont="1" applyFill="1" applyBorder="1" applyAlignment="1" applyProtection="1">
      <alignment horizontal="center" vertical="center" shrinkToFit="1"/>
      <protection locked="0"/>
    </xf>
    <xf numFmtId="0" fontId="27" fillId="21" borderId="135" xfId="74" applyFont="1" applyFill="1" applyBorder="1" applyAlignment="1" applyProtection="1">
      <alignment horizontal="center" vertical="center" shrinkToFit="1"/>
      <protection locked="0"/>
    </xf>
    <xf numFmtId="0" fontId="27" fillId="3" borderId="32" xfId="74" applyFont="1" applyFill="1" applyBorder="1" applyAlignment="1">
      <alignment horizontal="center" vertical="center" wrapText="1"/>
      <protection/>
    </xf>
    <xf numFmtId="0" fontId="27" fillId="3" borderId="15" xfId="74" applyFont="1" applyFill="1" applyBorder="1" applyAlignment="1">
      <alignment horizontal="center" vertical="center" wrapText="1"/>
      <protection/>
    </xf>
    <xf numFmtId="0" fontId="27" fillId="3" borderId="16" xfId="74" applyFont="1" applyFill="1" applyBorder="1" applyAlignment="1">
      <alignment horizontal="center" vertical="center" wrapText="1"/>
      <protection/>
    </xf>
    <xf numFmtId="0" fontId="27" fillId="24" borderId="68" xfId="74" applyFont="1" applyFill="1" applyBorder="1" applyAlignment="1" applyProtection="1">
      <alignment horizontal="center" vertical="center" shrinkToFit="1"/>
      <protection locked="0"/>
    </xf>
    <xf numFmtId="0" fontId="27" fillId="24" borderId="10" xfId="74" applyFont="1" applyFill="1" applyBorder="1" applyAlignment="1" applyProtection="1">
      <alignment horizontal="center" vertical="center" shrinkToFit="1"/>
      <protection locked="0"/>
    </xf>
    <xf numFmtId="0" fontId="27" fillId="24" borderId="44" xfId="74" applyFont="1" applyFill="1" applyBorder="1" applyAlignment="1" applyProtection="1">
      <alignment horizontal="center" vertical="center" shrinkToFit="1"/>
      <protection locked="0"/>
    </xf>
    <xf numFmtId="179" fontId="27" fillId="24" borderId="14" xfId="74" applyNumberFormat="1" applyFont="1" applyFill="1" applyBorder="1" applyAlignment="1" applyProtection="1">
      <alignment vertical="center" shrinkToFit="1"/>
      <protection locked="0"/>
    </xf>
    <xf numFmtId="179" fontId="27" fillId="24" borderId="15" xfId="74" applyNumberFormat="1" applyFont="1" applyFill="1" applyBorder="1" applyAlignment="1" applyProtection="1">
      <alignment vertical="center" shrinkToFit="1"/>
      <protection locked="0"/>
    </xf>
    <xf numFmtId="179" fontId="27" fillId="24" borderId="45" xfId="74" applyNumberFormat="1" applyFont="1" applyFill="1" applyBorder="1" applyAlignment="1" applyProtection="1">
      <alignment vertical="center" shrinkToFit="1"/>
      <protection locked="0"/>
    </xf>
    <xf numFmtId="0" fontId="27" fillId="7" borderId="18" xfId="74" applyFont="1" applyFill="1" applyBorder="1" applyAlignment="1">
      <alignment horizontal="left" vertical="center" wrapText="1"/>
      <protection/>
    </xf>
    <xf numFmtId="0" fontId="27" fillId="7" borderId="34" xfId="74" applyFont="1" applyFill="1" applyBorder="1" applyAlignment="1">
      <alignment horizontal="left" vertical="center" wrapText="1"/>
      <protection/>
    </xf>
    <xf numFmtId="0" fontId="27" fillId="24" borderId="33" xfId="74" applyFont="1" applyFill="1" applyBorder="1" applyAlignment="1" applyProtection="1">
      <alignment horizontal="center" vertical="center" wrapText="1"/>
      <protection locked="0"/>
    </xf>
    <xf numFmtId="0" fontId="27" fillId="3" borderId="14" xfId="74" applyFont="1" applyFill="1" applyBorder="1" applyAlignment="1">
      <alignment horizontal="center" vertical="center" wrapText="1"/>
      <protection/>
    </xf>
    <xf numFmtId="0" fontId="27" fillId="7" borderId="136" xfId="75" applyFont="1" applyFill="1" applyBorder="1" applyAlignment="1">
      <alignment vertical="center" wrapText="1" shrinkToFit="1"/>
      <protection/>
    </xf>
    <xf numFmtId="0" fontId="27" fillId="7" borderId="63" xfId="75" applyFont="1" applyFill="1" applyBorder="1" applyAlignment="1">
      <alignment vertical="center" wrapText="1" shrinkToFit="1"/>
      <protection/>
    </xf>
    <xf numFmtId="0" fontId="27" fillId="7" borderId="94" xfId="74" applyFont="1" applyFill="1" applyBorder="1" applyAlignment="1" applyProtection="1">
      <alignment horizontal="center" vertical="center" wrapText="1"/>
      <protection locked="0"/>
    </xf>
    <xf numFmtId="0" fontId="27" fillId="7" borderId="30" xfId="74" applyFont="1" applyFill="1" applyBorder="1" applyAlignment="1" applyProtection="1">
      <alignment horizontal="center" vertical="center" wrapText="1"/>
      <protection locked="0"/>
    </xf>
    <xf numFmtId="0" fontId="27" fillId="7" borderId="31" xfId="74" applyFont="1" applyFill="1" applyBorder="1" applyAlignment="1" applyProtection="1">
      <alignment horizontal="center" vertical="center" wrapText="1"/>
      <protection locked="0"/>
    </xf>
    <xf numFmtId="0" fontId="27" fillId="7" borderId="82" xfId="74" applyFont="1" applyFill="1" applyBorder="1" applyAlignment="1" applyProtection="1">
      <alignment horizontal="center" vertical="center" wrapText="1"/>
      <protection locked="0"/>
    </xf>
    <xf numFmtId="0" fontId="27" fillId="7" borderId="18" xfId="74" applyFont="1" applyFill="1" applyBorder="1" applyAlignment="1" applyProtection="1">
      <alignment horizontal="center" vertical="center" wrapText="1"/>
      <protection locked="0"/>
    </xf>
    <xf numFmtId="0" fontId="27" fillId="7" borderId="32" xfId="74" applyFont="1" applyFill="1" applyBorder="1" applyAlignment="1">
      <alignment horizontal="center" vertical="center"/>
      <protection/>
    </xf>
    <xf numFmtId="0" fontId="27" fillId="7" borderId="15" xfId="74" applyFont="1" applyFill="1" applyBorder="1" applyAlignment="1">
      <alignment horizontal="center" vertical="center"/>
      <protection/>
    </xf>
    <xf numFmtId="0" fontId="27" fillId="7" borderId="136" xfId="74" applyFont="1" applyFill="1" applyBorder="1" applyAlignment="1">
      <alignment horizontal="center" vertical="center" wrapText="1"/>
      <protection/>
    </xf>
    <xf numFmtId="0" fontId="27" fillId="7" borderId="63" xfId="74" applyFont="1" applyFill="1" applyBorder="1" applyAlignment="1">
      <alignment horizontal="center" vertical="center" wrapText="1"/>
      <protection/>
    </xf>
    <xf numFmtId="0" fontId="27" fillId="24" borderId="19" xfId="74" applyFont="1" applyFill="1" applyBorder="1" applyAlignment="1" applyProtection="1">
      <alignment horizontal="center" vertical="center" wrapText="1"/>
      <protection locked="0"/>
    </xf>
    <xf numFmtId="0" fontId="27" fillId="24" borderId="94" xfId="74" applyFont="1" applyFill="1" applyBorder="1" applyAlignment="1" applyProtection="1">
      <alignment horizontal="center" vertical="center" wrapText="1"/>
      <protection locked="0"/>
    </xf>
    <xf numFmtId="0" fontId="27" fillId="24" borderId="30" xfId="74" applyFont="1" applyFill="1" applyBorder="1" applyAlignment="1" applyProtection="1">
      <alignment horizontal="center" vertical="center" wrapText="1"/>
      <protection locked="0"/>
    </xf>
    <xf numFmtId="0" fontId="27" fillId="24" borderId="31" xfId="74" applyFont="1" applyFill="1" applyBorder="1" applyAlignment="1" applyProtection="1">
      <alignment horizontal="center" vertical="center" wrapText="1"/>
      <protection locked="0"/>
    </xf>
    <xf numFmtId="0" fontId="27" fillId="7" borderId="14" xfId="74" applyFont="1" applyFill="1" applyBorder="1" applyAlignment="1">
      <alignment horizontal="center" vertical="center"/>
      <protection/>
    </xf>
    <xf numFmtId="0" fontId="24" fillId="7" borderId="18" xfId="74" applyFont="1" applyFill="1" applyBorder="1" applyAlignment="1">
      <alignment horizontal="center" vertical="center" wrapText="1"/>
      <protection/>
    </xf>
    <xf numFmtId="0" fontId="27" fillId="7" borderId="18" xfId="74" applyFont="1" applyFill="1" applyBorder="1" applyAlignment="1">
      <alignment horizontal="center" vertical="center" wrapText="1"/>
      <protection/>
    </xf>
    <xf numFmtId="0" fontId="27" fillId="7" borderId="34" xfId="74" applyFont="1" applyFill="1" applyBorder="1" applyAlignment="1">
      <alignment horizontal="center" vertical="center" wrapText="1"/>
      <protection/>
    </xf>
    <xf numFmtId="0" fontId="27" fillId="24" borderId="18" xfId="74" applyFont="1" applyFill="1" applyBorder="1" applyAlignment="1" applyProtection="1">
      <alignment horizontal="center" vertical="center" shrinkToFit="1"/>
      <protection locked="0"/>
    </xf>
    <xf numFmtId="0" fontId="27" fillId="24" borderId="33" xfId="74" applyFont="1" applyFill="1" applyBorder="1" applyAlignment="1" applyProtection="1">
      <alignment vertical="top" wrapText="1"/>
      <protection locked="0"/>
    </xf>
    <xf numFmtId="0" fontId="27" fillId="24" borderId="18" xfId="74" applyFont="1" applyFill="1" applyBorder="1" applyAlignment="1" applyProtection="1">
      <alignment vertical="top" wrapText="1"/>
      <protection locked="0"/>
    </xf>
    <xf numFmtId="0" fontId="27" fillId="24" borderId="34" xfId="74" applyFont="1" applyFill="1" applyBorder="1" applyAlignment="1" applyProtection="1">
      <alignment vertical="top" wrapText="1"/>
      <protection locked="0"/>
    </xf>
    <xf numFmtId="0" fontId="27" fillId="7" borderId="15" xfId="74" applyFont="1" applyFill="1" applyBorder="1" applyAlignment="1">
      <alignment horizontal="left" vertical="center" shrinkToFit="1"/>
      <protection/>
    </xf>
    <xf numFmtId="0" fontId="27" fillId="7" borderId="45" xfId="74" applyFont="1" applyFill="1" applyBorder="1" applyAlignment="1">
      <alignment horizontal="left" vertical="center" shrinkToFit="1"/>
      <protection/>
    </xf>
    <xf numFmtId="0" fontId="27" fillId="24" borderId="37" xfId="74" applyFont="1" applyFill="1" applyBorder="1" applyAlignment="1" applyProtection="1">
      <alignment horizontal="center" vertical="center" shrinkToFit="1"/>
      <protection locked="0"/>
    </xf>
    <xf numFmtId="0" fontId="27" fillId="24" borderId="12" xfId="74" applyFont="1" applyFill="1" applyBorder="1" applyAlignment="1" applyProtection="1">
      <alignment horizontal="center" vertical="center" shrinkToFit="1"/>
      <protection locked="0"/>
    </xf>
    <xf numFmtId="0" fontId="27" fillId="24" borderId="15" xfId="74" applyFont="1" applyFill="1" applyBorder="1" applyAlignment="1" applyProtection="1">
      <alignment horizontal="center" vertical="center" shrinkToFit="1"/>
      <protection locked="0"/>
    </xf>
    <xf numFmtId="0" fontId="27" fillId="24" borderId="42" xfId="74" applyFont="1" applyFill="1" applyBorder="1" applyAlignment="1">
      <alignment horizontal="right" vertical="center"/>
      <protection/>
    </xf>
    <xf numFmtId="0" fontId="0" fillId="0" borderId="42" xfId="0" applyBorder="1" applyAlignment="1">
      <alignment vertical="center"/>
    </xf>
    <xf numFmtId="0" fontId="27" fillId="21" borderId="137" xfId="74" applyFont="1" applyFill="1" applyBorder="1" applyAlignment="1" applyProtection="1">
      <alignment horizontal="center" vertical="center" shrinkToFit="1"/>
      <protection locked="0"/>
    </xf>
    <xf numFmtId="0" fontId="27" fillId="21" borderId="138" xfId="74" applyFont="1" applyFill="1" applyBorder="1" applyAlignment="1" applyProtection="1">
      <alignment horizontal="center" vertical="center" shrinkToFit="1"/>
      <protection locked="0"/>
    </xf>
    <xf numFmtId="0" fontId="27" fillId="21" borderId="139" xfId="74" applyFont="1" applyFill="1" applyBorder="1" applyAlignment="1" applyProtection="1">
      <alignment horizontal="center" vertical="center" shrinkToFit="1"/>
      <protection locked="0"/>
    </xf>
    <xf numFmtId="0" fontId="27" fillId="7" borderId="12" xfId="74" applyFont="1" applyFill="1" applyBorder="1" applyAlignment="1">
      <alignment horizontal="left" vertical="center" shrinkToFit="1"/>
      <protection/>
    </xf>
    <xf numFmtId="0" fontId="27" fillId="7" borderId="35" xfId="74" applyFont="1" applyFill="1" applyBorder="1" applyAlignment="1">
      <alignment horizontal="left" vertical="center" shrinkToFit="1"/>
      <protection/>
    </xf>
    <xf numFmtId="0" fontId="27" fillId="24" borderId="32" xfId="74" applyFont="1" applyFill="1" applyBorder="1" applyAlignment="1" applyProtection="1">
      <alignment horizontal="center" vertical="center" shrinkToFit="1"/>
      <protection locked="0"/>
    </xf>
    <xf numFmtId="0" fontId="27" fillId="24" borderId="0" xfId="74" applyFont="1" applyFill="1" applyBorder="1" applyAlignment="1" applyProtection="1">
      <alignment horizontal="center" vertical="center" shrinkToFit="1"/>
      <protection locked="0"/>
    </xf>
    <xf numFmtId="0" fontId="27" fillId="7" borderId="0" xfId="74" applyFont="1" applyFill="1" applyBorder="1" applyAlignment="1">
      <alignment horizontal="center" vertical="center"/>
      <protection/>
    </xf>
    <xf numFmtId="0" fontId="27" fillId="7" borderId="27" xfId="74" applyFont="1" applyFill="1" applyBorder="1" applyAlignment="1">
      <alignment horizontal="center" vertical="center"/>
      <protection/>
    </xf>
    <xf numFmtId="0" fontId="27" fillId="24" borderId="36" xfId="74" applyFont="1" applyFill="1" applyBorder="1" applyAlignment="1" applyProtection="1">
      <alignment horizontal="center" vertical="center" wrapText="1"/>
      <protection locked="0"/>
    </xf>
    <xf numFmtId="0" fontId="27" fillId="24" borderId="0" xfId="74" applyFont="1" applyFill="1" applyBorder="1" applyAlignment="1" applyProtection="1">
      <alignment horizontal="center" vertical="center" wrapText="1"/>
      <protection locked="0"/>
    </xf>
    <xf numFmtId="0" fontId="27" fillId="24" borderId="27" xfId="74" applyFont="1" applyFill="1" applyBorder="1" applyAlignment="1" applyProtection="1">
      <alignment horizontal="center" vertical="center" wrapText="1"/>
      <protection locked="0"/>
    </xf>
    <xf numFmtId="0" fontId="27" fillId="24" borderId="111" xfId="74" applyFont="1" applyFill="1" applyBorder="1" applyAlignment="1" applyProtection="1">
      <alignment horizontal="center" vertical="center" shrinkToFit="1"/>
      <protection locked="0"/>
    </xf>
    <xf numFmtId="0" fontId="27" fillId="7" borderId="45" xfId="74" applyFont="1" applyFill="1" applyBorder="1" applyAlignment="1">
      <alignment horizontal="center" vertical="center"/>
      <protection/>
    </xf>
    <xf numFmtId="0" fontId="27" fillId="0" borderId="41" xfId="74" applyFont="1" applyFill="1" applyBorder="1" applyAlignment="1" applyProtection="1">
      <alignment horizontal="center" vertical="center" wrapText="1"/>
      <protection locked="0"/>
    </xf>
    <xf numFmtId="0" fontId="27" fillId="0" borderId="30" xfId="74" applyFont="1" applyFill="1" applyBorder="1" applyAlignment="1" applyProtection="1">
      <alignment horizontal="center" vertical="center" wrapText="1"/>
      <protection locked="0"/>
    </xf>
    <xf numFmtId="0" fontId="27" fillId="24" borderId="14" xfId="74" applyFont="1" applyFill="1" applyBorder="1" applyAlignment="1" applyProtection="1">
      <alignment horizontal="center" vertical="center" shrinkToFit="1"/>
      <protection locked="0"/>
    </xf>
    <xf numFmtId="0" fontId="27" fillId="7" borderId="140" xfId="74" applyFont="1" applyFill="1" applyBorder="1" applyAlignment="1">
      <alignment horizontal="center" vertical="center" textRotation="255" wrapText="1"/>
      <protection/>
    </xf>
    <xf numFmtId="0" fontId="27" fillId="7" borderId="141" xfId="74" applyFont="1" applyFill="1" applyBorder="1" applyAlignment="1">
      <alignment horizontal="center" vertical="center" textRotation="255" wrapText="1"/>
      <protection/>
    </xf>
    <xf numFmtId="0" fontId="27" fillId="7" borderId="141" xfId="74" applyFont="1" applyFill="1" applyBorder="1" applyAlignment="1">
      <alignment horizontal="center" vertical="center" textRotation="255"/>
      <protection/>
    </xf>
    <xf numFmtId="0" fontId="27" fillId="7" borderId="103" xfId="74" applyFont="1" applyFill="1" applyBorder="1" applyAlignment="1">
      <alignment horizontal="center" vertical="center" textRotation="255"/>
      <protection/>
    </xf>
    <xf numFmtId="0" fontId="27" fillId="7" borderId="17" xfId="74" applyFont="1" applyFill="1" applyBorder="1" applyAlignment="1">
      <alignment horizontal="center" vertical="center"/>
      <protection/>
    </xf>
    <xf numFmtId="0" fontId="27" fillId="7" borderId="18" xfId="74" applyFont="1" applyFill="1" applyBorder="1" applyAlignment="1">
      <alignment horizontal="center" vertical="center"/>
      <protection/>
    </xf>
    <xf numFmtId="179" fontId="24" fillId="29" borderId="15" xfId="74" applyNumberFormat="1" applyFont="1" applyFill="1" applyBorder="1" applyAlignment="1">
      <alignment vertical="center" wrapText="1"/>
      <protection/>
    </xf>
    <xf numFmtId="0" fontId="27" fillId="0" borderId="32" xfId="74" applyFont="1" applyFill="1" applyBorder="1" applyAlignment="1" applyProtection="1">
      <alignment horizontal="center" vertical="center" shrinkToFit="1"/>
      <protection locked="0"/>
    </xf>
    <xf numFmtId="0" fontId="27" fillId="0" borderId="15" xfId="74" applyFont="1" applyFill="1" applyBorder="1" applyAlignment="1" applyProtection="1">
      <alignment horizontal="center" vertical="center" shrinkToFit="1"/>
      <protection locked="0"/>
    </xf>
    <xf numFmtId="0" fontId="27" fillId="0" borderId="45" xfId="74" applyFont="1" applyFill="1" applyBorder="1" applyAlignment="1" applyProtection="1">
      <alignment horizontal="center" vertical="center" shrinkToFit="1"/>
      <protection locked="0"/>
    </xf>
    <xf numFmtId="179" fontId="24" fillId="29" borderId="16" xfId="74" applyNumberFormat="1" applyFont="1" applyFill="1" applyBorder="1" applyAlignment="1">
      <alignment vertical="center" wrapText="1"/>
      <protection/>
    </xf>
    <xf numFmtId="0" fontId="33" fillId="29" borderId="14" xfId="74" applyFont="1" applyFill="1" applyBorder="1" applyAlignment="1">
      <alignment horizontal="center" vertical="center" wrapText="1"/>
      <protection/>
    </xf>
    <xf numFmtId="0" fontId="33" fillId="29" borderId="15" xfId="74" applyFont="1" applyFill="1" applyBorder="1" applyAlignment="1">
      <alignment horizontal="center" vertical="center" wrapText="1"/>
      <protection/>
    </xf>
    <xf numFmtId="0" fontId="27" fillId="29" borderId="15" xfId="74" applyFont="1" applyFill="1" applyBorder="1" applyAlignment="1">
      <alignment horizontal="center" vertical="center" wrapText="1"/>
      <protection/>
    </xf>
    <xf numFmtId="0" fontId="27" fillId="29" borderId="45" xfId="74" applyFont="1" applyFill="1" applyBorder="1" applyAlignment="1">
      <alignment horizontal="center" vertical="center" wrapText="1"/>
      <protection/>
    </xf>
    <xf numFmtId="0" fontId="33" fillId="29" borderId="32" xfId="74" applyFont="1" applyFill="1" applyBorder="1" applyAlignment="1">
      <alignment horizontal="center" vertical="center" shrinkToFit="1"/>
      <protection/>
    </xf>
    <xf numFmtId="0" fontId="33" fillId="29" borderId="15" xfId="74" applyFont="1" applyFill="1" applyBorder="1" applyAlignment="1">
      <alignment horizontal="center" vertical="center" shrinkToFit="1"/>
      <protection/>
    </xf>
    <xf numFmtId="0" fontId="27" fillId="23" borderId="140" xfId="74" applyFont="1" applyFill="1" applyBorder="1" applyAlignment="1">
      <alignment horizontal="center" vertical="center" textRotation="255" wrapText="1"/>
      <protection/>
    </xf>
    <xf numFmtId="0" fontId="27" fillId="23" borderId="141" xfId="74" applyFont="1" applyFill="1" applyBorder="1" applyAlignment="1">
      <alignment horizontal="center" vertical="center" textRotation="255" wrapText="1"/>
      <protection/>
    </xf>
    <xf numFmtId="0" fontId="27" fillId="23" borderId="103" xfId="74" applyFont="1" applyFill="1" applyBorder="1" applyAlignment="1">
      <alignment horizontal="center" vertical="center" textRotation="255" wrapText="1"/>
      <protection/>
    </xf>
    <xf numFmtId="0" fontId="27" fillId="7" borderId="16" xfId="74" applyFont="1" applyFill="1" applyBorder="1" applyAlignment="1">
      <alignment horizontal="center" vertical="center"/>
      <protection/>
    </xf>
    <xf numFmtId="0" fontId="27" fillId="0" borderId="30" xfId="74" applyFont="1" applyFill="1" applyBorder="1" applyAlignment="1" applyProtection="1">
      <alignment horizontal="center" vertical="center" shrinkToFit="1"/>
      <protection locked="0"/>
    </xf>
    <xf numFmtId="179" fontId="27" fillId="24" borderId="17" xfId="74" applyNumberFormat="1" applyFont="1" applyFill="1" applyBorder="1" applyAlignment="1" applyProtection="1">
      <alignment vertical="center" shrinkToFit="1"/>
      <protection locked="0"/>
    </xf>
    <xf numFmtId="179" fontId="27" fillId="24" borderId="18" xfId="74" applyNumberFormat="1" applyFont="1" applyFill="1" applyBorder="1" applyAlignment="1" applyProtection="1">
      <alignment vertical="center" shrinkToFit="1"/>
      <protection locked="0"/>
    </xf>
    <xf numFmtId="179" fontId="27" fillId="24" borderId="19" xfId="74" applyNumberFormat="1" applyFont="1" applyFill="1" applyBorder="1" applyAlignment="1" applyProtection="1">
      <alignment vertical="center" shrinkToFit="1"/>
      <protection locked="0"/>
    </xf>
    <xf numFmtId="0" fontId="27" fillId="24" borderId="30" xfId="74" applyFont="1" applyFill="1" applyBorder="1" applyAlignment="1" applyProtection="1">
      <alignment horizontal="center" vertical="center" wrapText="1"/>
      <protection locked="0"/>
    </xf>
    <xf numFmtId="0" fontId="27" fillId="24" borderId="86" xfId="74" applyFont="1" applyFill="1" applyBorder="1" applyAlignment="1" applyProtection="1">
      <alignment horizontal="center" vertical="center" wrapText="1"/>
      <protection locked="0"/>
    </xf>
    <xf numFmtId="0" fontId="41" fillId="24" borderId="0" xfId="74" applyFont="1" applyFill="1" applyAlignment="1">
      <alignment horizontal="center" wrapText="1"/>
      <protection/>
    </xf>
    <xf numFmtId="0" fontId="27" fillId="0" borderId="37" xfId="74" applyFont="1" applyFill="1" applyBorder="1" applyAlignment="1" applyProtection="1">
      <alignment horizontal="center" vertical="center" shrinkToFit="1"/>
      <protection locked="0"/>
    </xf>
    <xf numFmtId="0" fontId="27" fillId="0" borderId="12" xfId="74" applyFont="1" applyFill="1" applyBorder="1" applyAlignment="1" applyProtection="1">
      <alignment horizontal="center" vertical="center" shrinkToFit="1"/>
      <protection locked="0"/>
    </xf>
    <xf numFmtId="0" fontId="27" fillId="0" borderId="35" xfId="74" applyFont="1" applyFill="1" applyBorder="1" applyAlignment="1" applyProtection="1">
      <alignment horizontal="center" vertical="center" shrinkToFit="1"/>
      <protection locked="0"/>
    </xf>
    <xf numFmtId="0" fontId="27" fillId="0" borderId="33" xfId="74" applyFont="1" applyFill="1" applyBorder="1" applyAlignment="1" applyProtection="1">
      <alignment horizontal="center" vertical="center" shrinkToFit="1"/>
      <protection locked="0"/>
    </xf>
    <xf numFmtId="0" fontId="27" fillId="0" borderId="18" xfId="74" applyFont="1" applyFill="1" applyBorder="1" applyAlignment="1" applyProtection="1">
      <alignment horizontal="center" vertical="center" shrinkToFit="1"/>
      <protection locked="0"/>
    </xf>
    <xf numFmtId="0" fontId="27" fillId="0" borderId="34" xfId="74" applyFont="1" applyFill="1" applyBorder="1" applyAlignment="1" applyProtection="1">
      <alignment horizontal="center" vertical="center" shrinkToFit="1"/>
      <protection locked="0"/>
    </xf>
    <xf numFmtId="0" fontId="27" fillId="29" borderId="32" xfId="74" applyFont="1" applyFill="1" applyBorder="1" applyAlignment="1">
      <alignment horizontal="center" vertical="center" wrapText="1"/>
      <protection/>
    </xf>
    <xf numFmtId="0" fontId="27" fillId="3" borderId="140" xfId="74" applyFont="1" applyFill="1" applyBorder="1" applyAlignment="1">
      <alignment horizontal="center" vertical="center" textRotation="255" wrapText="1"/>
      <protection/>
    </xf>
    <xf numFmtId="0" fontId="27" fillId="3" borderId="141" xfId="74" applyFont="1" applyFill="1" applyBorder="1" applyAlignment="1">
      <alignment horizontal="center" vertical="center" textRotation="255" wrapText="1"/>
      <protection/>
    </xf>
    <xf numFmtId="0" fontId="27" fillId="3" borderId="103" xfId="74" applyFont="1" applyFill="1" applyBorder="1" applyAlignment="1">
      <alignment horizontal="center" vertical="center" textRotation="255" wrapText="1"/>
      <protection/>
    </xf>
    <xf numFmtId="0" fontId="27" fillId="3" borderId="33" xfId="74" applyFont="1" applyFill="1" applyBorder="1" applyAlignment="1">
      <alignment horizontal="center" vertical="center" wrapText="1"/>
      <protection/>
    </xf>
    <xf numFmtId="0" fontId="27" fillId="3" borderId="18" xfId="74" applyFont="1" applyFill="1" applyBorder="1" applyAlignment="1">
      <alignment horizontal="center" vertical="center" wrapText="1"/>
      <protection/>
    </xf>
    <xf numFmtId="0" fontId="27" fillId="3" borderId="19" xfId="74" applyFont="1" applyFill="1" applyBorder="1" applyAlignment="1">
      <alignment horizontal="center" vertical="center" wrapText="1"/>
      <protection/>
    </xf>
    <xf numFmtId="0" fontId="27" fillId="22" borderId="30" xfId="74" applyFont="1" applyFill="1" applyBorder="1" applyAlignment="1" applyProtection="1">
      <alignment horizontal="center" vertical="center" shrinkToFit="1"/>
      <protection/>
    </xf>
    <xf numFmtId="0" fontId="27" fillId="22" borderId="31" xfId="74" applyFont="1" applyFill="1" applyBorder="1" applyAlignment="1" applyProtection="1">
      <alignment horizontal="center" vertical="center" shrinkToFit="1"/>
      <protection/>
    </xf>
    <xf numFmtId="0" fontId="27" fillId="3" borderId="30" xfId="74" applyFont="1" applyFill="1" applyBorder="1" applyAlignment="1">
      <alignment horizontal="center" vertical="center" wrapText="1"/>
      <protection/>
    </xf>
    <xf numFmtId="0" fontId="27" fillId="22" borderId="140" xfId="74" applyFont="1" applyFill="1" applyBorder="1" applyAlignment="1">
      <alignment horizontal="center" vertical="center" textRotation="255" wrapText="1"/>
      <protection/>
    </xf>
    <xf numFmtId="0" fontId="27" fillId="22" borderId="141" xfId="74" applyFont="1" applyFill="1" applyBorder="1" applyAlignment="1">
      <alignment horizontal="center" vertical="center" textRotation="255" wrapText="1"/>
      <protection/>
    </xf>
    <xf numFmtId="0" fontId="27" fillId="22" borderId="103" xfId="74" applyFont="1" applyFill="1" applyBorder="1" applyAlignment="1">
      <alignment horizontal="center" vertical="center" textRotation="255" wrapText="1"/>
      <protection/>
    </xf>
    <xf numFmtId="0" fontId="22" fillId="24" borderId="10" xfId="74" applyFont="1" applyFill="1" applyBorder="1" applyAlignment="1">
      <alignment horizontal="center" vertical="center"/>
      <protection/>
    </xf>
    <xf numFmtId="0" fontId="27" fillId="24" borderId="45" xfId="74" applyFont="1" applyFill="1" applyBorder="1" applyAlignment="1" applyProtection="1">
      <alignment horizontal="center" vertical="center" shrinkToFit="1"/>
      <protection locked="0"/>
    </xf>
    <xf numFmtId="0" fontId="27" fillId="21" borderId="137" xfId="74" applyFont="1" applyFill="1" applyBorder="1" applyAlignment="1" applyProtection="1">
      <alignment horizontal="center" vertical="center" wrapText="1"/>
      <protection locked="0"/>
    </xf>
    <xf numFmtId="0" fontId="27" fillId="21" borderId="138" xfId="74" applyFont="1" applyFill="1" applyBorder="1" applyAlignment="1" applyProtection="1">
      <alignment horizontal="center" vertical="center" wrapText="1"/>
      <protection locked="0"/>
    </xf>
    <xf numFmtId="0" fontId="27" fillId="21" borderId="139" xfId="74" applyFont="1" applyFill="1" applyBorder="1" applyAlignment="1" applyProtection="1">
      <alignment horizontal="center" vertical="center" wrapText="1"/>
      <protection locked="0"/>
    </xf>
    <xf numFmtId="0" fontId="27" fillId="3" borderId="142" xfId="74" applyFont="1" applyFill="1" applyBorder="1" applyAlignment="1">
      <alignment horizontal="center" vertical="center" shrinkToFit="1"/>
      <protection/>
    </xf>
    <xf numFmtId="0" fontId="27" fillId="3" borderId="111" xfId="74" applyFont="1" applyFill="1" applyBorder="1" applyAlignment="1">
      <alignment horizontal="center" vertical="center" shrinkToFit="1"/>
      <protection/>
    </xf>
    <xf numFmtId="0" fontId="27" fillId="3" borderId="143" xfId="74" applyFont="1" applyFill="1" applyBorder="1" applyAlignment="1">
      <alignment horizontal="center" vertical="center" shrinkToFit="1"/>
      <protection/>
    </xf>
    <xf numFmtId="179" fontId="27" fillId="24" borderId="34" xfId="74" applyNumberFormat="1" applyFont="1" applyFill="1" applyBorder="1" applyAlignment="1" applyProtection="1">
      <alignment vertical="center" shrinkToFit="1"/>
      <protection locked="0"/>
    </xf>
    <xf numFmtId="0" fontId="27" fillId="3" borderId="94" xfId="74" applyFont="1" applyFill="1" applyBorder="1" applyAlignment="1">
      <alignment horizontal="center" vertical="center" wrapText="1"/>
      <protection/>
    </xf>
    <xf numFmtId="0" fontId="27" fillId="3" borderId="31" xfId="74" applyFont="1" applyFill="1" applyBorder="1" applyAlignment="1">
      <alignment horizontal="center" vertical="center" wrapText="1"/>
      <protection/>
    </xf>
    <xf numFmtId="179" fontId="27" fillId="24" borderId="16" xfId="74" applyNumberFormat="1" applyFont="1" applyFill="1" applyBorder="1" applyAlignment="1" applyProtection="1">
      <alignment vertical="center" shrinkToFit="1"/>
      <protection locked="0"/>
    </xf>
    <xf numFmtId="0" fontId="27" fillId="3" borderId="14" xfId="74" applyFont="1" applyFill="1" applyBorder="1" applyAlignment="1">
      <alignment horizontal="center" vertical="center" shrinkToFit="1"/>
      <protection/>
    </xf>
    <xf numFmtId="0" fontId="27" fillId="3" borderId="15" xfId="74" applyFont="1" applyFill="1" applyBorder="1" applyAlignment="1">
      <alignment horizontal="center" vertical="center" shrinkToFit="1"/>
      <protection/>
    </xf>
    <xf numFmtId="0" fontId="27" fillId="3" borderId="16" xfId="74" applyFont="1" applyFill="1" applyBorder="1" applyAlignment="1">
      <alignment horizontal="center" vertical="center" shrinkToFit="1"/>
      <protection/>
    </xf>
    <xf numFmtId="0" fontId="33" fillId="3" borderId="32" xfId="74" applyFont="1" applyFill="1" applyBorder="1" applyAlignment="1">
      <alignment horizontal="center" vertical="center" wrapText="1"/>
      <protection/>
    </xf>
    <xf numFmtId="0" fontId="33" fillId="3" borderId="15" xfId="74" applyFont="1" applyFill="1" applyBorder="1" applyAlignment="1">
      <alignment horizontal="center" vertical="center" wrapText="1"/>
      <protection/>
    </xf>
    <xf numFmtId="0" fontId="33" fillId="3" borderId="16" xfId="74" applyFont="1" applyFill="1" applyBorder="1" applyAlignment="1">
      <alignment horizontal="center" vertical="center" wrapText="1"/>
      <protection/>
    </xf>
    <xf numFmtId="0" fontId="27" fillId="24" borderId="17" xfId="74" applyFont="1" applyFill="1" applyBorder="1" applyAlignment="1" applyProtection="1">
      <alignment horizontal="center" vertical="center" shrinkToFit="1"/>
      <protection locked="0"/>
    </xf>
    <xf numFmtId="0" fontId="27" fillId="7" borderId="34" xfId="74" applyFont="1" applyFill="1" applyBorder="1" applyAlignment="1">
      <alignment horizontal="center" vertical="center"/>
      <protection/>
    </xf>
    <xf numFmtId="0" fontId="27" fillId="3" borderId="40" xfId="74" applyFont="1" applyFill="1" applyBorder="1" applyAlignment="1">
      <alignment horizontal="center" vertical="center" wrapText="1"/>
      <protection/>
    </xf>
    <xf numFmtId="0" fontId="27" fillId="3" borderId="21" xfId="74" applyFont="1" applyFill="1" applyBorder="1" applyAlignment="1">
      <alignment horizontal="center" vertical="center" wrapText="1"/>
      <protection/>
    </xf>
    <xf numFmtId="0" fontId="27" fillId="3" borderId="24" xfId="74" applyFont="1" applyFill="1" applyBorder="1" applyAlignment="1">
      <alignment horizontal="center" vertical="center" wrapText="1"/>
      <protection/>
    </xf>
    <xf numFmtId="0" fontId="27" fillId="3" borderId="17" xfId="74" applyFont="1" applyFill="1" applyBorder="1" applyAlignment="1">
      <alignment vertical="center" wrapText="1"/>
      <protection/>
    </xf>
    <xf numFmtId="0" fontId="27" fillId="3" borderId="22" xfId="74" applyFont="1" applyFill="1" applyBorder="1" applyAlignment="1">
      <alignment vertical="center" wrapText="1"/>
      <protection/>
    </xf>
    <xf numFmtId="0" fontId="33" fillId="3" borderId="32" xfId="74" applyFont="1" applyFill="1" applyBorder="1" applyAlignment="1">
      <alignment horizontal="center" vertical="center" shrinkToFit="1"/>
      <protection/>
    </xf>
    <xf numFmtId="0" fontId="33" fillId="3" borderId="15" xfId="74" applyFont="1" applyFill="1" applyBorder="1" applyAlignment="1">
      <alignment horizontal="center" vertical="center" shrinkToFit="1"/>
      <protection/>
    </xf>
    <xf numFmtId="0" fontId="33" fillId="3" borderId="16" xfId="74" applyFont="1" applyFill="1" applyBorder="1" applyAlignment="1">
      <alignment horizontal="center" vertical="center" shrinkToFit="1"/>
      <protection/>
    </xf>
    <xf numFmtId="0" fontId="27" fillId="7" borderId="10" xfId="74" applyFont="1" applyFill="1" applyBorder="1" applyAlignment="1">
      <alignment horizontal="center" vertical="center" shrinkToFit="1"/>
      <protection/>
    </xf>
    <xf numFmtId="0" fontId="27" fillId="7" borderId="44" xfId="74" applyFont="1" applyFill="1" applyBorder="1" applyAlignment="1">
      <alignment horizontal="center" vertical="center" shrinkToFit="1"/>
      <protection/>
    </xf>
    <xf numFmtId="0" fontId="27" fillId="7" borderId="68" xfId="74" applyFont="1" applyFill="1" applyBorder="1" applyAlignment="1">
      <alignment horizontal="center" vertical="center" shrinkToFit="1"/>
      <protection/>
    </xf>
    <xf numFmtId="0" fontId="27" fillId="24" borderId="35" xfId="74" applyFont="1" applyFill="1" applyBorder="1" applyAlignment="1" applyProtection="1">
      <alignment horizontal="center" vertical="center" shrinkToFit="1"/>
      <protection locked="0"/>
    </xf>
    <xf numFmtId="0" fontId="27" fillId="7" borderId="36" xfId="74" applyFont="1" applyFill="1" applyBorder="1" applyAlignment="1">
      <alignment horizontal="center" vertical="center"/>
      <protection/>
    </xf>
    <xf numFmtId="0" fontId="27" fillId="7" borderId="32" xfId="74" applyFont="1" applyFill="1" applyBorder="1" applyAlignment="1">
      <alignment horizontal="center" vertical="center" wrapText="1"/>
      <protection/>
    </xf>
    <xf numFmtId="0" fontId="24" fillId="7" borderId="17" xfId="74" applyFont="1" applyFill="1" applyBorder="1" applyAlignment="1">
      <alignment horizontal="center" vertical="center" wrapText="1"/>
      <protection/>
    </xf>
    <xf numFmtId="0" fontId="27" fillId="24" borderId="32" xfId="74" applyFont="1" applyFill="1" applyBorder="1" applyAlignment="1" applyProtection="1">
      <alignment horizontal="center" vertical="center" wrapText="1"/>
      <protection locked="0"/>
    </xf>
    <xf numFmtId="0" fontId="27" fillId="24" borderId="15" xfId="74" applyFont="1" applyFill="1" applyBorder="1" applyAlignment="1" applyProtection="1">
      <alignment horizontal="center" vertical="center" wrapText="1"/>
      <protection locked="0"/>
    </xf>
    <xf numFmtId="0" fontId="27" fillId="7" borderId="15" xfId="74" applyFont="1" applyFill="1" applyBorder="1" applyAlignment="1">
      <alignment horizontal="left" vertical="center" wrapText="1"/>
      <protection/>
    </xf>
    <xf numFmtId="0" fontId="27" fillId="7" borderId="45" xfId="74" applyFont="1" applyFill="1" applyBorder="1" applyAlignment="1">
      <alignment horizontal="left" vertical="center" wrapText="1"/>
      <protection/>
    </xf>
    <xf numFmtId="0" fontId="27" fillId="0" borderId="94" xfId="74" applyNumberFormat="1" applyFont="1" applyFill="1" applyBorder="1" applyAlignment="1" applyProtection="1">
      <alignment vertical="center" shrinkToFit="1"/>
      <protection locked="0"/>
    </xf>
    <xf numFmtId="0" fontId="27" fillId="0" borderId="30" xfId="74" applyNumberFormat="1" applyFont="1" applyFill="1" applyBorder="1" applyAlignment="1" applyProtection="1">
      <alignment vertical="center" shrinkToFit="1"/>
      <protection locked="0"/>
    </xf>
    <xf numFmtId="0" fontId="27" fillId="29" borderId="30" xfId="74" applyFont="1" applyFill="1" applyBorder="1" applyAlignment="1">
      <alignment horizontal="center" vertical="center" wrapText="1"/>
      <protection/>
    </xf>
    <xf numFmtId="0" fontId="27" fillId="29" borderId="86" xfId="74" applyFont="1" applyFill="1" applyBorder="1" applyAlignment="1">
      <alignment horizontal="center" vertical="center" wrapText="1"/>
      <protection/>
    </xf>
    <xf numFmtId="0" fontId="27" fillId="0" borderId="41" xfId="74" applyFont="1" applyFill="1" applyBorder="1" applyAlignment="1" applyProtection="1">
      <alignment vertical="center" shrinkToFit="1"/>
      <protection locked="0"/>
    </xf>
    <xf numFmtId="0" fontId="27" fillId="0" borderId="30" xfId="74" applyFont="1" applyFill="1" applyBorder="1" applyAlignment="1" applyProtection="1">
      <alignment vertical="center" shrinkToFit="1"/>
      <protection locked="0"/>
    </xf>
    <xf numFmtId="0" fontId="27" fillId="0" borderId="28" xfId="74" applyNumberFormat="1" applyFont="1" applyFill="1" applyBorder="1" applyAlignment="1" applyProtection="1">
      <alignment horizontal="center" vertical="center" shrinkToFit="1"/>
      <protection locked="0"/>
    </xf>
    <xf numFmtId="178" fontId="27" fillId="23" borderId="105" xfId="74" applyNumberFormat="1" applyFont="1" applyFill="1" applyBorder="1" applyAlignment="1">
      <alignment horizontal="center" vertical="center" wrapText="1"/>
      <protection/>
    </xf>
    <xf numFmtId="178" fontId="27" fillId="23" borderId="47" xfId="74" applyNumberFormat="1" applyFont="1" applyFill="1" applyBorder="1" applyAlignment="1">
      <alignment horizontal="center" vertical="center" wrapText="1"/>
      <protection/>
    </xf>
    <xf numFmtId="0" fontId="27" fillId="0" borderId="47" xfId="74" applyNumberFormat="1" applyFont="1" applyFill="1" applyBorder="1" applyAlignment="1" applyProtection="1">
      <alignment horizontal="center" vertical="center" shrinkToFit="1"/>
      <protection locked="0"/>
    </xf>
    <xf numFmtId="178" fontId="27" fillId="23" borderId="28" xfId="74" applyNumberFormat="1" applyFont="1" applyFill="1" applyBorder="1" applyAlignment="1">
      <alignment horizontal="center" vertical="center" wrapText="1"/>
      <protection/>
    </xf>
    <xf numFmtId="0" fontId="27" fillId="29" borderId="31" xfId="74" applyFont="1" applyFill="1" applyBorder="1" applyAlignment="1">
      <alignment horizontal="center" vertical="center" wrapText="1"/>
      <protection/>
    </xf>
    <xf numFmtId="0" fontId="27" fillId="23" borderId="28" xfId="74" applyNumberFormat="1" applyFont="1" applyFill="1" applyBorder="1" applyAlignment="1">
      <alignment horizontal="center" vertical="center" wrapText="1"/>
      <protection/>
    </xf>
    <xf numFmtId="0" fontId="27" fillId="23" borderId="29" xfId="74" applyNumberFormat="1" applyFont="1" applyFill="1" applyBorder="1" applyAlignment="1">
      <alignment horizontal="center" vertical="center" wrapText="1"/>
      <protection/>
    </xf>
    <xf numFmtId="0" fontId="27" fillId="0" borderId="94" xfId="74" applyFont="1" applyFill="1" applyBorder="1" applyAlignment="1" applyProtection="1">
      <alignment vertical="center" shrinkToFit="1"/>
      <protection locked="0"/>
    </xf>
    <xf numFmtId="178" fontId="27" fillId="23" borderId="29" xfId="74" applyNumberFormat="1" applyFont="1" applyFill="1" applyBorder="1" applyAlignment="1">
      <alignment horizontal="center" vertical="center" wrapText="1"/>
      <protection/>
    </xf>
    <xf numFmtId="0" fontId="27" fillId="23" borderId="105" xfId="74" applyNumberFormat="1" applyFont="1" applyFill="1" applyBorder="1" applyAlignment="1">
      <alignment horizontal="center" vertical="center" wrapText="1"/>
      <protection/>
    </xf>
    <xf numFmtId="0" fontId="27" fillId="23" borderId="47" xfId="74" applyNumberFormat="1" applyFont="1" applyFill="1" applyBorder="1" applyAlignment="1">
      <alignment horizontal="center" vertical="center" wrapText="1"/>
      <protection/>
    </xf>
    <xf numFmtId="179" fontId="27" fillId="0" borderId="14" xfId="74" applyNumberFormat="1" applyFont="1" applyFill="1" applyBorder="1" applyAlignment="1" applyProtection="1">
      <alignment vertical="center" shrinkToFit="1"/>
      <protection locked="0"/>
    </xf>
    <xf numFmtId="179" fontId="27" fillId="0" borderId="15" xfId="74" applyNumberFormat="1" applyFont="1" applyFill="1" applyBorder="1" applyAlignment="1" applyProtection="1">
      <alignment vertical="center" shrinkToFit="1"/>
      <protection locked="0"/>
    </xf>
    <xf numFmtId="179" fontId="27" fillId="0" borderId="45" xfId="74" applyNumberFormat="1" applyFont="1" applyFill="1" applyBorder="1" applyAlignment="1" applyProtection="1">
      <alignment vertical="center" shrinkToFit="1"/>
      <protection locked="0"/>
    </xf>
    <xf numFmtId="179" fontId="27" fillId="0" borderId="16" xfId="74" applyNumberFormat="1" applyFont="1" applyFill="1" applyBorder="1" applyAlignment="1" applyProtection="1">
      <alignment vertical="center" shrinkToFit="1"/>
      <protection locked="0"/>
    </xf>
    <xf numFmtId="0" fontId="24" fillId="7" borderId="32" xfId="74" applyFont="1" applyFill="1" applyBorder="1" applyAlignment="1">
      <alignment horizontal="center" vertical="center" wrapText="1"/>
      <protection/>
    </xf>
    <xf numFmtId="0" fontId="24" fillId="7" borderId="15" xfId="74" applyFont="1" applyFill="1" applyBorder="1" applyAlignment="1">
      <alignment horizontal="center" vertical="center" wrapText="1"/>
      <protection/>
    </xf>
    <xf numFmtId="0" fontId="27" fillId="24" borderId="14" xfId="74" applyFont="1" applyFill="1" applyBorder="1" applyAlignment="1" applyProtection="1">
      <alignment horizontal="center" vertical="center" wrapText="1"/>
      <protection locked="0"/>
    </xf>
    <xf numFmtId="0" fontId="27" fillId="24" borderId="16" xfId="74" applyFont="1" applyFill="1" applyBorder="1" applyAlignment="1" applyProtection="1">
      <alignment horizontal="center" vertical="center" wrapText="1"/>
      <protection locked="0"/>
    </xf>
    <xf numFmtId="0" fontId="27" fillId="7" borderId="0" xfId="74" applyFont="1" applyFill="1" applyBorder="1" applyAlignment="1">
      <alignment horizontal="center" vertical="center"/>
      <protection/>
    </xf>
    <xf numFmtId="0" fontId="27" fillId="0" borderId="0" xfId="74" applyFont="1" applyFill="1" applyBorder="1" applyAlignment="1" applyProtection="1">
      <alignment horizontal="center" vertical="center" shrinkToFit="1"/>
      <protection locked="0"/>
    </xf>
    <xf numFmtId="0" fontId="27" fillId="7" borderId="15" xfId="74" applyFont="1" applyFill="1" applyBorder="1" applyAlignment="1" applyProtection="1">
      <alignment horizontal="center" vertical="center"/>
      <protection/>
    </xf>
    <xf numFmtId="0" fontId="27" fillId="7" borderId="16" xfId="74" applyFont="1" applyFill="1" applyBorder="1" applyAlignment="1" applyProtection="1">
      <alignment horizontal="center" vertical="center"/>
      <protection/>
    </xf>
    <xf numFmtId="0" fontId="27" fillId="0" borderId="144" xfId="74" applyFont="1" applyFill="1" applyBorder="1" applyAlignment="1" applyProtection="1">
      <alignment horizontal="center" vertical="center" shrinkToFit="1"/>
      <protection locked="0"/>
    </xf>
    <xf numFmtId="0" fontId="27" fillId="7" borderId="22" xfId="74" applyFont="1" applyFill="1" applyBorder="1" applyAlignment="1">
      <alignment horizontal="center" vertical="center"/>
      <protection/>
    </xf>
    <xf numFmtId="0" fontId="42" fillId="24" borderId="28" xfId="74" applyFont="1" applyFill="1" applyBorder="1" applyAlignment="1">
      <alignment horizontal="center" wrapText="1"/>
      <protection/>
    </xf>
    <xf numFmtId="0" fontId="38" fillId="5" borderId="55" xfId="74" applyFont="1" applyFill="1" applyBorder="1" applyAlignment="1">
      <alignment horizontal="center" vertical="center" wrapText="1"/>
      <protection/>
    </xf>
    <xf numFmtId="0" fontId="38" fillId="5" borderId="42" xfId="74" applyFont="1" applyFill="1" applyBorder="1" applyAlignment="1">
      <alignment horizontal="center" vertical="center" wrapText="1"/>
      <protection/>
    </xf>
    <xf numFmtId="0" fontId="38" fillId="5" borderId="39" xfId="74" applyFont="1" applyFill="1" applyBorder="1" applyAlignment="1">
      <alignment horizontal="center" vertical="center" wrapText="1"/>
      <protection/>
    </xf>
    <xf numFmtId="0" fontId="38" fillId="5" borderId="58" xfId="74" applyFont="1" applyFill="1" applyBorder="1" applyAlignment="1">
      <alignment horizontal="center" vertical="center" wrapText="1"/>
      <protection/>
    </xf>
    <xf numFmtId="0" fontId="38" fillId="5" borderId="28" xfId="74" applyFont="1" applyFill="1" applyBorder="1" applyAlignment="1">
      <alignment horizontal="center" vertical="center" wrapText="1"/>
      <protection/>
    </xf>
    <xf numFmtId="0" fontId="38" fillId="5" borderId="29" xfId="74" applyFont="1" applyFill="1" applyBorder="1" applyAlignment="1">
      <alignment horizontal="center" vertical="center" wrapText="1"/>
      <protection/>
    </xf>
    <xf numFmtId="0" fontId="27" fillId="23" borderId="94" xfId="74" applyFont="1" applyFill="1" applyBorder="1" applyAlignment="1">
      <alignment horizontal="center" vertical="center" wrapText="1"/>
      <protection/>
    </xf>
    <xf numFmtId="0" fontId="27" fillId="23" borderId="30" xfId="74" applyFont="1" applyFill="1" applyBorder="1" applyAlignment="1">
      <alignment horizontal="center" vertical="center" wrapText="1"/>
      <protection/>
    </xf>
    <xf numFmtId="0" fontId="27" fillId="23" borderId="31" xfId="74" applyFont="1" applyFill="1" applyBorder="1" applyAlignment="1">
      <alignment horizontal="center" vertical="center" wrapText="1"/>
      <protection/>
    </xf>
    <xf numFmtId="0" fontId="26" fillId="5" borderId="42" xfId="74" applyFont="1" applyFill="1" applyBorder="1" applyAlignment="1">
      <alignment horizontal="center" vertical="center" wrapText="1"/>
      <protection/>
    </xf>
    <xf numFmtId="0" fontId="26" fillId="5" borderId="0" xfId="74" applyFont="1" applyFill="1" applyBorder="1" applyAlignment="1">
      <alignment horizontal="center" vertical="center" wrapText="1"/>
      <protection/>
    </xf>
    <xf numFmtId="0" fontId="27" fillId="24" borderId="0" xfId="74" applyFont="1" applyFill="1" applyAlignment="1">
      <alignment vertical="center"/>
      <protection/>
    </xf>
    <xf numFmtId="0" fontId="24" fillId="24" borderId="42" xfId="74" applyFont="1" applyFill="1" applyBorder="1" applyAlignment="1">
      <alignment horizontal="center" vertical="center"/>
      <protection/>
    </xf>
    <xf numFmtId="0" fontId="38" fillId="5" borderId="0" xfId="74" applyFont="1" applyFill="1" applyBorder="1" applyAlignment="1">
      <alignment horizontal="center" vertical="center" wrapText="1"/>
      <protection/>
    </xf>
    <xf numFmtId="0" fontId="38" fillId="5" borderId="27" xfId="74" applyFont="1" applyFill="1" applyBorder="1" applyAlignment="1">
      <alignment horizontal="center" vertical="center" wrapText="1"/>
      <protection/>
    </xf>
    <xf numFmtId="0" fontId="27" fillId="0" borderId="68" xfId="74" applyFont="1" applyFill="1" applyBorder="1" applyAlignment="1" applyProtection="1">
      <alignment horizontal="center" vertical="center" shrinkToFit="1"/>
      <protection locked="0"/>
    </xf>
    <xf numFmtId="0" fontId="27" fillId="0" borderId="10" xfId="74" applyFont="1" applyFill="1" applyBorder="1" applyAlignment="1" applyProtection="1">
      <alignment horizontal="center" vertical="center" shrinkToFit="1"/>
      <protection locked="0"/>
    </xf>
    <xf numFmtId="0" fontId="27" fillId="0" borderId="44" xfId="74" applyFont="1" applyFill="1" applyBorder="1" applyAlignment="1" applyProtection="1">
      <alignment horizontal="center" vertical="center" shrinkToFit="1"/>
      <protection locked="0"/>
    </xf>
    <xf numFmtId="0" fontId="29" fillId="30" borderId="0" xfId="0" applyFont="1" applyFill="1" applyAlignment="1">
      <alignment horizontal="center"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_20090629_マスタ_脳卒中地域連携パス" xfId="64"/>
    <cellStyle name="標準 2 2_20120409脳卒中地域連携パス" xfId="65"/>
    <cellStyle name="標準 2_090617脳卒中地域連携パス 2009_07_01 Ver2(改定案)" xfId="66"/>
    <cellStyle name="標準 2_090617脳卒中地域連携パス 2009_07_01 Ver2(改定案) 2" xfId="67"/>
    <cellStyle name="標準 3" xfId="68"/>
    <cellStyle name="標準_090207 ｖ2.0 リハ経過用紙（案）" xfId="69"/>
    <cellStyle name="標準_20120409脳卒中地域連携パス" xfId="70"/>
    <cellStyle name="標準_コピー脳卒中連携パス１" xfId="71"/>
    <cellStyle name="標準_コピー脳卒中連携パス１ 2" xfId="72"/>
    <cellStyle name="標準_リハ経過 2" xfId="73"/>
    <cellStyle name="標準_能登脳卒中地域連携パス別紙NST関連素案改訂版レイアウト変更_脳卒中地域連携パス；栄養情報④xls_脳卒中地域連携パス；栄養情報④" xfId="74"/>
    <cellStyle name="標準_脳パス；栄養情報C案" xfId="75"/>
    <cellStyle name="標準_要約用紙 2" xfId="76"/>
    <cellStyle name="Followed Hyperlink" xfId="77"/>
    <cellStyle name="良い" xfId="78"/>
  </cellStyles>
  <dxfs count="36">
    <dxf>
      <font>
        <color auto="1"/>
      </font>
      <fill>
        <patternFill>
          <bgColor indexed="9"/>
        </patternFill>
      </fill>
      <border>
        <bottom style="thin"/>
      </border>
    </dxf>
    <dxf>
      <fill>
        <patternFill patternType="none">
          <bgColor indexed="65"/>
        </patternFill>
      </fill>
    </dxf>
    <dxf>
      <fill>
        <patternFill patternType="none">
          <bgColor indexed="65"/>
        </patternFill>
      </fill>
    </dxf>
    <dxf>
      <fill>
        <patternFill patternType="none">
          <bgColor indexed="65"/>
        </patternFill>
      </fill>
    </dxf>
    <dxf>
      <fill>
        <patternFill>
          <bgColor indexed="9"/>
        </patternFill>
      </fill>
      <border>
        <bottom style="thin"/>
      </border>
    </dxf>
    <dxf>
      <font>
        <color indexed="8"/>
      </font>
      <fill>
        <patternFill>
          <bgColor indexed="9"/>
        </patternFill>
      </fill>
      <border>
        <bottom style="thin"/>
      </border>
    </dxf>
    <dxf>
      <fill>
        <patternFill>
          <bgColor indexed="9"/>
        </patternFill>
      </fill>
      <border>
        <bottom style="thin"/>
      </border>
    </dxf>
    <dxf>
      <fill>
        <patternFill>
          <bgColor indexed="9"/>
        </patternFill>
      </fill>
      <border>
        <bottom style="thin"/>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3"/>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FF"/>
        </patternFill>
      </fill>
      <border>
        <bottom style="thin">
          <color rgb="FF000000"/>
        </bottom>
      </border>
    </dxf>
    <dxf>
      <font>
        <color auto="1"/>
      </font>
      <fill>
        <patternFill>
          <bgColor rgb="FFFFFFFF"/>
        </patternFill>
      </fill>
      <border>
        <bottom style="thin">
          <color rgb="FF000000"/>
        </bottom>
      </border>
    </dxf>
    <dxf>
      <font>
        <color rgb="FFFFFF9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xdr:colOff>
      <xdr:row>19</xdr:row>
      <xdr:rowOff>66675</xdr:rowOff>
    </xdr:from>
    <xdr:to>
      <xdr:col>39</xdr:col>
      <xdr:colOff>171450</xdr:colOff>
      <xdr:row>20</xdr:row>
      <xdr:rowOff>85725</xdr:rowOff>
    </xdr:to>
    <xdr:sp>
      <xdr:nvSpPr>
        <xdr:cNvPr id="1" name="Text Box 114"/>
        <xdr:cNvSpPr txBox="1">
          <a:spLocks noChangeArrowheads="1"/>
        </xdr:cNvSpPr>
      </xdr:nvSpPr>
      <xdr:spPr>
        <a:xfrm>
          <a:off x="8829675" y="3857625"/>
          <a:ext cx="6286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高血圧</a:t>
          </a:r>
        </a:p>
      </xdr:txBody>
    </xdr:sp>
    <xdr:clientData/>
  </xdr:twoCellAnchor>
  <xdr:twoCellAnchor>
    <xdr:from>
      <xdr:col>40</xdr:col>
      <xdr:colOff>66675</xdr:colOff>
      <xdr:row>19</xdr:row>
      <xdr:rowOff>76200</xdr:rowOff>
    </xdr:from>
    <xdr:to>
      <xdr:col>42</xdr:col>
      <xdr:colOff>219075</xdr:colOff>
      <xdr:row>20</xdr:row>
      <xdr:rowOff>95250</xdr:rowOff>
    </xdr:to>
    <xdr:sp>
      <xdr:nvSpPr>
        <xdr:cNvPr id="2" name="Text Box 115"/>
        <xdr:cNvSpPr txBox="1">
          <a:spLocks noChangeArrowheads="1"/>
        </xdr:cNvSpPr>
      </xdr:nvSpPr>
      <xdr:spPr>
        <a:xfrm>
          <a:off x="9591675" y="3867150"/>
          <a:ext cx="6286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糖尿病</a:t>
          </a:r>
        </a:p>
      </xdr:txBody>
    </xdr:sp>
    <xdr:clientData/>
  </xdr:twoCellAnchor>
  <xdr:twoCellAnchor>
    <xdr:from>
      <xdr:col>43</xdr:col>
      <xdr:colOff>142875</xdr:colOff>
      <xdr:row>19</xdr:row>
      <xdr:rowOff>66675</xdr:rowOff>
    </xdr:from>
    <xdr:to>
      <xdr:col>47</xdr:col>
      <xdr:colOff>114300</xdr:colOff>
      <xdr:row>20</xdr:row>
      <xdr:rowOff>85725</xdr:rowOff>
    </xdr:to>
    <xdr:sp>
      <xdr:nvSpPr>
        <xdr:cNvPr id="3" name="Text Box 116"/>
        <xdr:cNvSpPr txBox="1">
          <a:spLocks noChangeArrowheads="1"/>
        </xdr:cNvSpPr>
      </xdr:nvSpPr>
      <xdr:spPr>
        <a:xfrm>
          <a:off x="10382250" y="3857625"/>
          <a:ext cx="9239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脂質異常症</a:t>
          </a:r>
        </a:p>
      </xdr:txBody>
    </xdr:sp>
    <xdr:clientData/>
  </xdr:twoCellAnchor>
  <xdr:twoCellAnchor>
    <xdr:from>
      <xdr:col>37</xdr:col>
      <xdr:colOff>9525</xdr:colOff>
      <xdr:row>20</xdr:row>
      <xdr:rowOff>142875</xdr:rowOff>
    </xdr:from>
    <xdr:to>
      <xdr:col>41</xdr:col>
      <xdr:colOff>180975</xdr:colOff>
      <xdr:row>21</xdr:row>
      <xdr:rowOff>161925</xdr:rowOff>
    </xdr:to>
    <xdr:sp>
      <xdr:nvSpPr>
        <xdr:cNvPr id="4" name="Text Box 117"/>
        <xdr:cNvSpPr txBox="1">
          <a:spLocks noChangeArrowheads="1"/>
        </xdr:cNvSpPr>
      </xdr:nvSpPr>
      <xdr:spPr>
        <a:xfrm>
          <a:off x="8820150" y="4143375"/>
          <a:ext cx="11239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不整脈・弁膜症</a:t>
          </a:r>
        </a:p>
      </xdr:txBody>
    </xdr:sp>
    <xdr:clientData/>
  </xdr:twoCellAnchor>
  <xdr:twoCellAnchor>
    <xdr:from>
      <xdr:col>37</xdr:col>
      <xdr:colOff>28575</xdr:colOff>
      <xdr:row>21</xdr:row>
      <xdr:rowOff>190500</xdr:rowOff>
    </xdr:from>
    <xdr:to>
      <xdr:col>39</xdr:col>
      <xdr:colOff>142875</xdr:colOff>
      <xdr:row>22</xdr:row>
      <xdr:rowOff>209550</xdr:rowOff>
    </xdr:to>
    <xdr:sp>
      <xdr:nvSpPr>
        <xdr:cNvPr id="5" name="Text Box 118"/>
        <xdr:cNvSpPr txBox="1">
          <a:spLocks noChangeArrowheads="1"/>
        </xdr:cNvSpPr>
      </xdr:nvSpPr>
      <xdr:spPr>
        <a:xfrm>
          <a:off x="8839200" y="4400550"/>
          <a:ext cx="5905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褥瘡</a:t>
          </a:r>
        </a:p>
      </xdr:txBody>
    </xdr:sp>
    <xdr:clientData/>
  </xdr:twoCellAnchor>
  <xdr:twoCellAnchor>
    <xdr:from>
      <xdr:col>40</xdr:col>
      <xdr:colOff>76200</xdr:colOff>
      <xdr:row>21</xdr:row>
      <xdr:rowOff>171450</xdr:rowOff>
    </xdr:from>
    <xdr:to>
      <xdr:col>42</xdr:col>
      <xdr:colOff>123825</xdr:colOff>
      <xdr:row>22</xdr:row>
      <xdr:rowOff>190500</xdr:rowOff>
    </xdr:to>
    <xdr:sp>
      <xdr:nvSpPr>
        <xdr:cNvPr id="6" name="Text Box 119"/>
        <xdr:cNvSpPr txBox="1">
          <a:spLocks noChangeArrowheads="1"/>
        </xdr:cNvSpPr>
      </xdr:nvSpPr>
      <xdr:spPr>
        <a:xfrm>
          <a:off x="9601200" y="4381500"/>
          <a:ext cx="5238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肺炎</a:t>
          </a:r>
        </a:p>
      </xdr:txBody>
    </xdr:sp>
    <xdr:clientData/>
  </xdr:twoCellAnchor>
  <xdr:twoCellAnchor>
    <xdr:from>
      <xdr:col>43</xdr:col>
      <xdr:colOff>152400</xdr:colOff>
      <xdr:row>21</xdr:row>
      <xdr:rowOff>171450</xdr:rowOff>
    </xdr:from>
    <xdr:to>
      <xdr:col>47</xdr:col>
      <xdr:colOff>171450</xdr:colOff>
      <xdr:row>22</xdr:row>
      <xdr:rowOff>190500</xdr:rowOff>
    </xdr:to>
    <xdr:sp>
      <xdr:nvSpPr>
        <xdr:cNvPr id="7" name="Text Box 120"/>
        <xdr:cNvSpPr txBox="1">
          <a:spLocks noChangeArrowheads="1"/>
        </xdr:cNvSpPr>
      </xdr:nvSpPr>
      <xdr:spPr>
        <a:xfrm>
          <a:off x="10391775" y="4381500"/>
          <a:ext cx="9715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尿路感染症</a:t>
          </a:r>
        </a:p>
      </xdr:txBody>
    </xdr:sp>
    <xdr:clientData/>
  </xdr:twoCellAnchor>
  <xdr:twoCellAnchor>
    <xdr:from>
      <xdr:col>33</xdr:col>
      <xdr:colOff>76200</xdr:colOff>
      <xdr:row>20</xdr:row>
      <xdr:rowOff>28575</xdr:rowOff>
    </xdr:from>
    <xdr:to>
      <xdr:col>36</xdr:col>
      <xdr:colOff>114300</xdr:colOff>
      <xdr:row>21</xdr:row>
      <xdr:rowOff>57150</xdr:rowOff>
    </xdr:to>
    <xdr:sp>
      <xdr:nvSpPr>
        <xdr:cNvPr id="8" name="Text Box 121"/>
        <xdr:cNvSpPr txBox="1">
          <a:spLocks noChangeArrowheads="1"/>
        </xdr:cNvSpPr>
      </xdr:nvSpPr>
      <xdr:spPr>
        <a:xfrm>
          <a:off x="7934325" y="4029075"/>
          <a:ext cx="752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37</xdr:col>
      <xdr:colOff>28575</xdr:colOff>
      <xdr:row>21</xdr:row>
      <xdr:rowOff>190500</xdr:rowOff>
    </xdr:from>
    <xdr:to>
      <xdr:col>39</xdr:col>
      <xdr:colOff>142875</xdr:colOff>
      <xdr:row>22</xdr:row>
      <xdr:rowOff>209550</xdr:rowOff>
    </xdr:to>
    <xdr:sp>
      <xdr:nvSpPr>
        <xdr:cNvPr id="9" name="Text Box 118"/>
        <xdr:cNvSpPr txBox="1">
          <a:spLocks noChangeArrowheads="1"/>
        </xdr:cNvSpPr>
      </xdr:nvSpPr>
      <xdr:spPr>
        <a:xfrm>
          <a:off x="8839200" y="4400550"/>
          <a:ext cx="5905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褥瘡</a:t>
          </a:r>
        </a:p>
      </xdr:txBody>
    </xdr:sp>
    <xdr:clientData/>
  </xdr:twoCellAnchor>
  <xdr:twoCellAnchor>
    <xdr:from>
      <xdr:col>43</xdr:col>
      <xdr:colOff>142875</xdr:colOff>
      <xdr:row>20</xdr:row>
      <xdr:rowOff>142875</xdr:rowOff>
    </xdr:from>
    <xdr:to>
      <xdr:col>48</xdr:col>
      <xdr:colOff>76200</xdr:colOff>
      <xdr:row>21</xdr:row>
      <xdr:rowOff>161925</xdr:rowOff>
    </xdr:to>
    <xdr:sp>
      <xdr:nvSpPr>
        <xdr:cNvPr id="10" name="Text Box 117"/>
        <xdr:cNvSpPr txBox="1">
          <a:spLocks noChangeArrowheads="1"/>
        </xdr:cNvSpPr>
      </xdr:nvSpPr>
      <xdr:spPr>
        <a:xfrm>
          <a:off x="10382250" y="4143375"/>
          <a:ext cx="11239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虚血性心疾患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14</xdr:row>
      <xdr:rowOff>133350</xdr:rowOff>
    </xdr:from>
    <xdr:to>
      <xdr:col>13</xdr:col>
      <xdr:colOff>133350</xdr:colOff>
      <xdr:row>15</xdr:row>
      <xdr:rowOff>180975</xdr:rowOff>
    </xdr:to>
    <xdr:sp>
      <xdr:nvSpPr>
        <xdr:cNvPr id="1" name="Text Box 166"/>
        <xdr:cNvSpPr txBox="1">
          <a:spLocks noChangeArrowheads="1"/>
        </xdr:cNvSpPr>
      </xdr:nvSpPr>
      <xdr:spPr>
        <a:xfrm>
          <a:off x="2295525" y="3057525"/>
          <a:ext cx="89535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高血圧症</a:t>
          </a:r>
        </a:p>
      </xdr:txBody>
    </xdr:sp>
    <xdr:clientData/>
  </xdr:twoCellAnchor>
  <xdr:twoCellAnchor>
    <xdr:from>
      <xdr:col>15</xdr:col>
      <xdr:colOff>180975</xdr:colOff>
      <xdr:row>14</xdr:row>
      <xdr:rowOff>152400</xdr:rowOff>
    </xdr:from>
    <xdr:to>
      <xdr:col>18</xdr:col>
      <xdr:colOff>200025</xdr:colOff>
      <xdr:row>15</xdr:row>
      <xdr:rowOff>200025</xdr:rowOff>
    </xdr:to>
    <xdr:sp>
      <xdr:nvSpPr>
        <xdr:cNvPr id="2" name="Text Box 167"/>
        <xdr:cNvSpPr txBox="1">
          <a:spLocks noChangeArrowheads="1"/>
        </xdr:cNvSpPr>
      </xdr:nvSpPr>
      <xdr:spPr>
        <a:xfrm>
          <a:off x="3733800" y="3076575"/>
          <a:ext cx="76200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糖尿病</a:t>
          </a:r>
        </a:p>
      </xdr:txBody>
    </xdr:sp>
    <xdr:clientData/>
  </xdr:twoCellAnchor>
  <xdr:twoCellAnchor>
    <xdr:from>
      <xdr:col>19</xdr:col>
      <xdr:colOff>104775</xdr:colOff>
      <xdr:row>14</xdr:row>
      <xdr:rowOff>152400</xdr:rowOff>
    </xdr:from>
    <xdr:to>
      <xdr:col>23</xdr:col>
      <xdr:colOff>161925</xdr:colOff>
      <xdr:row>15</xdr:row>
      <xdr:rowOff>180975</xdr:rowOff>
    </xdr:to>
    <xdr:sp>
      <xdr:nvSpPr>
        <xdr:cNvPr id="3" name="Text Box 168"/>
        <xdr:cNvSpPr txBox="1">
          <a:spLocks noChangeArrowheads="1"/>
        </xdr:cNvSpPr>
      </xdr:nvSpPr>
      <xdr:spPr>
        <a:xfrm>
          <a:off x="4648200" y="3076575"/>
          <a:ext cx="10477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脂質異常症</a:t>
          </a:r>
        </a:p>
      </xdr:txBody>
    </xdr:sp>
    <xdr:clientData/>
  </xdr:twoCellAnchor>
  <xdr:twoCellAnchor>
    <xdr:from>
      <xdr:col>26</xdr:col>
      <xdr:colOff>57150</xdr:colOff>
      <xdr:row>14</xdr:row>
      <xdr:rowOff>152400</xdr:rowOff>
    </xdr:from>
    <xdr:to>
      <xdr:col>31</xdr:col>
      <xdr:colOff>114300</xdr:colOff>
      <xdr:row>15</xdr:row>
      <xdr:rowOff>180975</xdr:rowOff>
    </xdr:to>
    <xdr:sp>
      <xdr:nvSpPr>
        <xdr:cNvPr id="4" name="Text Box 169"/>
        <xdr:cNvSpPr txBox="1">
          <a:spLocks noChangeArrowheads="1"/>
        </xdr:cNvSpPr>
      </xdr:nvSpPr>
      <xdr:spPr>
        <a:xfrm>
          <a:off x="6334125" y="3076575"/>
          <a:ext cx="12954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不整脈・弁膜症</a:t>
          </a:r>
        </a:p>
      </xdr:txBody>
    </xdr:sp>
    <xdr:clientData/>
  </xdr:twoCellAnchor>
  <xdr:twoCellAnchor>
    <xdr:from>
      <xdr:col>9</xdr:col>
      <xdr:colOff>209550</xdr:colOff>
      <xdr:row>16</xdr:row>
      <xdr:rowOff>85725</xdr:rowOff>
    </xdr:from>
    <xdr:to>
      <xdr:col>15</xdr:col>
      <xdr:colOff>142875</xdr:colOff>
      <xdr:row>17</xdr:row>
      <xdr:rowOff>114300</xdr:rowOff>
    </xdr:to>
    <xdr:sp>
      <xdr:nvSpPr>
        <xdr:cNvPr id="5" name="Text Box 170"/>
        <xdr:cNvSpPr txBox="1">
          <a:spLocks noChangeArrowheads="1"/>
        </xdr:cNvSpPr>
      </xdr:nvSpPr>
      <xdr:spPr>
        <a:xfrm>
          <a:off x="2276475" y="3429000"/>
          <a:ext cx="14192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心筋梗塞・狭心症</a:t>
          </a:r>
        </a:p>
      </xdr:txBody>
    </xdr:sp>
    <xdr:clientData/>
  </xdr:twoCellAnchor>
  <xdr:twoCellAnchor>
    <xdr:from>
      <xdr:col>16</xdr:col>
      <xdr:colOff>57150</xdr:colOff>
      <xdr:row>16</xdr:row>
      <xdr:rowOff>85725</xdr:rowOff>
    </xdr:from>
    <xdr:to>
      <xdr:col>18</xdr:col>
      <xdr:colOff>95250</xdr:colOff>
      <xdr:row>17</xdr:row>
      <xdr:rowOff>104775</xdr:rowOff>
    </xdr:to>
    <xdr:sp>
      <xdr:nvSpPr>
        <xdr:cNvPr id="6" name="Text Box 171"/>
        <xdr:cNvSpPr txBox="1">
          <a:spLocks noChangeArrowheads="1"/>
        </xdr:cNvSpPr>
      </xdr:nvSpPr>
      <xdr:spPr>
        <a:xfrm>
          <a:off x="3857625" y="3429000"/>
          <a:ext cx="5334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喫煙</a:t>
          </a:r>
        </a:p>
      </xdr:txBody>
    </xdr:sp>
    <xdr:clientData/>
  </xdr:twoCellAnchor>
  <xdr:twoCellAnchor>
    <xdr:from>
      <xdr:col>19</xdr:col>
      <xdr:colOff>76200</xdr:colOff>
      <xdr:row>16</xdr:row>
      <xdr:rowOff>57150</xdr:rowOff>
    </xdr:from>
    <xdr:to>
      <xdr:col>25</xdr:col>
      <xdr:colOff>95250</xdr:colOff>
      <xdr:row>17</xdr:row>
      <xdr:rowOff>85725</xdr:rowOff>
    </xdr:to>
    <xdr:sp>
      <xdr:nvSpPr>
        <xdr:cNvPr id="7" name="Text Box 173"/>
        <xdr:cNvSpPr txBox="1">
          <a:spLocks noChangeArrowheads="1"/>
        </xdr:cNvSpPr>
      </xdr:nvSpPr>
      <xdr:spPr>
        <a:xfrm>
          <a:off x="4619625" y="3400425"/>
          <a:ext cx="15049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飲酒（</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日</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合以上）</a:t>
          </a:r>
        </a:p>
      </xdr:txBody>
    </xdr:sp>
    <xdr:clientData/>
  </xdr:twoCellAnchor>
  <xdr:twoCellAnchor>
    <xdr:from>
      <xdr:col>26</xdr:col>
      <xdr:colOff>57150</xdr:colOff>
      <xdr:row>16</xdr:row>
      <xdr:rowOff>47625</xdr:rowOff>
    </xdr:from>
    <xdr:to>
      <xdr:col>32</xdr:col>
      <xdr:colOff>57150</xdr:colOff>
      <xdr:row>17</xdr:row>
      <xdr:rowOff>76200</xdr:rowOff>
    </xdr:to>
    <xdr:sp>
      <xdr:nvSpPr>
        <xdr:cNvPr id="8" name="Text Box 174"/>
        <xdr:cNvSpPr txBox="1">
          <a:spLocks noChangeArrowheads="1"/>
        </xdr:cNvSpPr>
      </xdr:nvSpPr>
      <xdr:spPr>
        <a:xfrm>
          <a:off x="6334125" y="3390900"/>
          <a:ext cx="14859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肥満（</a:t>
          </a:r>
          <a:r>
            <a:rPr lang="en-US" cap="none" sz="1200" b="0" i="0" u="none" baseline="0">
              <a:solidFill>
                <a:srgbClr val="000000"/>
              </a:solidFill>
              <a:latin typeface="ＭＳ Ｐゴシック"/>
              <a:ea typeface="ＭＳ Ｐゴシック"/>
              <a:cs typeface="ＭＳ Ｐゴシック"/>
            </a:rPr>
            <a:t>BMI 25</a:t>
          </a:r>
          <a:r>
            <a:rPr lang="en-US" cap="none" sz="1200" b="0" i="0" u="none" baseline="0">
              <a:solidFill>
                <a:srgbClr val="000000"/>
              </a:solidFill>
              <a:latin typeface="ＭＳ Ｐゴシック"/>
              <a:ea typeface="ＭＳ Ｐゴシック"/>
              <a:cs typeface="ＭＳ Ｐゴシック"/>
            </a:rPr>
            <a:t>以上）</a:t>
          </a:r>
        </a:p>
      </xdr:txBody>
    </xdr:sp>
    <xdr:clientData/>
  </xdr:twoCellAnchor>
  <xdr:twoCellAnchor>
    <xdr:from>
      <xdr:col>5</xdr:col>
      <xdr:colOff>133350</xdr:colOff>
      <xdr:row>15</xdr:row>
      <xdr:rowOff>104775</xdr:rowOff>
    </xdr:from>
    <xdr:to>
      <xdr:col>8</xdr:col>
      <xdr:colOff>152400</xdr:colOff>
      <xdr:row>16</xdr:row>
      <xdr:rowOff>152400</xdr:rowOff>
    </xdr:to>
    <xdr:sp>
      <xdr:nvSpPr>
        <xdr:cNvPr id="9" name="Text Box 175"/>
        <xdr:cNvSpPr txBox="1">
          <a:spLocks noChangeArrowheads="1"/>
        </xdr:cNvSpPr>
      </xdr:nvSpPr>
      <xdr:spPr>
        <a:xfrm>
          <a:off x="1209675" y="3238500"/>
          <a:ext cx="762000"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33</xdr:col>
      <xdr:colOff>133350</xdr:colOff>
      <xdr:row>23</xdr:row>
      <xdr:rowOff>57150</xdr:rowOff>
    </xdr:from>
    <xdr:to>
      <xdr:col>37</xdr:col>
      <xdr:colOff>66675</xdr:colOff>
      <xdr:row>24</xdr:row>
      <xdr:rowOff>85725</xdr:rowOff>
    </xdr:to>
    <xdr:sp>
      <xdr:nvSpPr>
        <xdr:cNvPr id="10" name="Text Box 176"/>
        <xdr:cNvSpPr txBox="1">
          <a:spLocks noChangeArrowheads="1"/>
        </xdr:cNvSpPr>
      </xdr:nvSpPr>
      <xdr:spPr>
        <a:xfrm>
          <a:off x="8143875" y="4867275"/>
          <a:ext cx="9239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ｸﾘｯﾋﾟﾝｸﾞ術</a:t>
          </a:r>
        </a:p>
      </xdr:txBody>
    </xdr:sp>
    <xdr:clientData/>
  </xdr:twoCellAnchor>
  <xdr:twoCellAnchor>
    <xdr:from>
      <xdr:col>39</xdr:col>
      <xdr:colOff>219075</xdr:colOff>
      <xdr:row>23</xdr:row>
      <xdr:rowOff>57150</xdr:rowOff>
    </xdr:from>
    <xdr:to>
      <xdr:col>43</xdr:col>
      <xdr:colOff>47625</xdr:colOff>
      <xdr:row>24</xdr:row>
      <xdr:rowOff>85725</xdr:rowOff>
    </xdr:to>
    <xdr:sp>
      <xdr:nvSpPr>
        <xdr:cNvPr id="11" name="Text Box 177"/>
        <xdr:cNvSpPr txBox="1">
          <a:spLocks noChangeArrowheads="1"/>
        </xdr:cNvSpPr>
      </xdr:nvSpPr>
      <xdr:spPr>
        <a:xfrm>
          <a:off x="9715500" y="4867275"/>
          <a:ext cx="8191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ｺｲﾘﾝｸﾞﾞ術</a:t>
          </a:r>
        </a:p>
      </xdr:txBody>
    </xdr:sp>
    <xdr:clientData/>
  </xdr:twoCellAnchor>
  <xdr:twoCellAnchor>
    <xdr:from>
      <xdr:col>44</xdr:col>
      <xdr:colOff>133350</xdr:colOff>
      <xdr:row>23</xdr:row>
      <xdr:rowOff>19050</xdr:rowOff>
    </xdr:from>
    <xdr:to>
      <xdr:col>49</xdr:col>
      <xdr:colOff>47625</xdr:colOff>
      <xdr:row>24</xdr:row>
      <xdr:rowOff>47625</xdr:rowOff>
    </xdr:to>
    <xdr:sp>
      <xdr:nvSpPr>
        <xdr:cNvPr id="12" name="Text Box 178"/>
        <xdr:cNvSpPr txBox="1">
          <a:spLocks noChangeArrowheads="1"/>
        </xdr:cNvSpPr>
      </xdr:nvSpPr>
      <xdr:spPr>
        <a:xfrm>
          <a:off x="10868025" y="4829175"/>
          <a:ext cx="11525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EC-IC</a:t>
          </a:r>
          <a:r>
            <a:rPr lang="en-US" cap="none" sz="1200" b="0" i="0" u="none" baseline="0">
              <a:solidFill>
                <a:srgbClr val="000000"/>
              </a:solidFill>
              <a:latin typeface="ＭＳ Ｐゴシック"/>
              <a:ea typeface="ＭＳ Ｐゴシック"/>
              <a:cs typeface="ＭＳ Ｐゴシック"/>
            </a:rPr>
            <a:t>バイパス術</a:t>
          </a:r>
        </a:p>
      </xdr:txBody>
    </xdr:sp>
    <xdr:clientData/>
  </xdr:twoCellAnchor>
  <xdr:twoCellAnchor>
    <xdr:from>
      <xdr:col>33</xdr:col>
      <xdr:colOff>161925</xdr:colOff>
      <xdr:row>24</xdr:row>
      <xdr:rowOff>104775</xdr:rowOff>
    </xdr:from>
    <xdr:to>
      <xdr:col>39</xdr:col>
      <xdr:colOff>85725</xdr:colOff>
      <xdr:row>25</xdr:row>
      <xdr:rowOff>133350</xdr:rowOff>
    </xdr:to>
    <xdr:sp>
      <xdr:nvSpPr>
        <xdr:cNvPr id="13" name="Text Box 179"/>
        <xdr:cNvSpPr txBox="1">
          <a:spLocks noChangeArrowheads="1"/>
        </xdr:cNvSpPr>
      </xdr:nvSpPr>
      <xdr:spPr>
        <a:xfrm>
          <a:off x="8172450" y="5124450"/>
          <a:ext cx="14097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頚動脈内膜剥離術</a:t>
          </a:r>
        </a:p>
      </xdr:txBody>
    </xdr:sp>
    <xdr:clientData/>
  </xdr:twoCellAnchor>
  <xdr:twoCellAnchor>
    <xdr:from>
      <xdr:col>37</xdr:col>
      <xdr:colOff>161925</xdr:colOff>
      <xdr:row>27</xdr:row>
      <xdr:rowOff>19050</xdr:rowOff>
    </xdr:from>
    <xdr:to>
      <xdr:col>41</xdr:col>
      <xdr:colOff>95250</xdr:colOff>
      <xdr:row>27</xdr:row>
      <xdr:rowOff>228600</xdr:rowOff>
    </xdr:to>
    <xdr:sp>
      <xdr:nvSpPr>
        <xdr:cNvPr id="14" name="Text Box 180"/>
        <xdr:cNvSpPr txBox="1">
          <a:spLocks noChangeArrowheads="1"/>
        </xdr:cNvSpPr>
      </xdr:nvSpPr>
      <xdr:spPr>
        <a:xfrm>
          <a:off x="9163050" y="5667375"/>
          <a:ext cx="92392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ｱﾙｶﾞﾄﾛﾊﾟﾝ</a:t>
          </a:r>
        </a:p>
      </xdr:txBody>
    </xdr:sp>
    <xdr:clientData/>
  </xdr:twoCellAnchor>
  <xdr:twoCellAnchor>
    <xdr:from>
      <xdr:col>33</xdr:col>
      <xdr:colOff>123825</xdr:colOff>
      <xdr:row>25</xdr:row>
      <xdr:rowOff>161925</xdr:rowOff>
    </xdr:from>
    <xdr:to>
      <xdr:col>39</xdr:col>
      <xdr:colOff>114300</xdr:colOff>
      <xdr:row>26</xdr:row>
      <xdr:rowOff>190500</xdr:rowOff>
    </xdr:to>
    <xdr:sp>
      <xdr:nvSpPr>
        <xdr:cNvPr id="15" name="Text Box 181"/>
        <xdr:cNvSpPr txBox="1">
          <a:spLocks noChangeArrowheads="1"/>
        </xdr:cNvSpPr>
      </xdr:nvSpPr>
      <xdr:spPr>
        <a:xfrm>
          <a:off x="8134350" y="5391150"/>
          <a:ext cx="14763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脳内血腫除去術</a:t>
          </a:r>
        </a:p>
      </xdr:txBody>
    </xdr:sp>
    <xdr:clientData/>
  </xdr:twoCellAnchor>
  <xdr:twoCellAnchor>
    <xdr:from>
      <xdr:col>40</xdr:col>
      <xdr:colOff>28575</xdr:colOff>
      <xdr:row>25</xdr:row>
      <xdr:rowOff>161925</xdr:rowOff>
    </xdr:from>
    <xdr:to>
      <xdr:col>45</xdr:col>
      <xdr:colOff>209550</xdr:colOff>
      <xdr:row>26</xdr:row>
      <xdr:rowOff>142875</xdr:rowOff>
    </xdr:to>
    <xdr:sp>
      <xdr:nvSpPr>
        <xdr:cNvPr id="16" name="Text Box 182"/>
        <xdr:cNvSpPr txBox="1">
          <a:spLocks noChangeArrowheads="1"/>
        </xdr:cNvSpPr>
      </xdr:nvSpPr>
      <xdr:spPr>
        <a:xfrm>
          <a:off x="9772650" y="5391150"/>
          <a:ext cx="1419225"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脳動静脈奇形摘出術</a:t>
          </a:r>
        </a:p>
      </xdr:txBody>
    </xdr:sp>
    <xdr:clientData/>
  </xdr:twoCellAnchor>
  <xdr:twoCellAnchor>
    <xdr:from>
      <xdr:col>30</xdr:col>
      <xdr:colOff>0</xdr:colOff>
      <xdr:row>24</xdr:row>
      <xdr:rowOff>114300</xdr:rowOff>
    </xdr:from>
    <xdr:to>
      <xdr:col>32</xdr:col>
      <xdr:colOff>28575</xdr:colOff>
      <xdr:row>25</xdr:row>
      <xdr:rowOff>123825</xdr:rowOff>
    </xdr:to>
    <xdr:sp>
      <xdr:nvSpPr>
        <xdr:cNvPr id="17" name="Text Box 183"/>
        <xdr:cNvSpPr txBox="1">
          <a:spLocks noChangeArrowheads="1"/>
        </xdr:cNvSpPr>
      </xdr:nvSpPr>
      <xdr:spPr>
        <a:xfrm>
          <a:off x="7267575" y="5133975"/>
          <a:ext cx="5238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39</xdr:col>
      <xdr:colOff>219075</xdr:colOff>
      <xdr:row>24</xdr:row>
      <xdr:rowOff>95250</xdr:rowOff>
    </xdr:from>
    <xdr:to>
      <xdr:col>46</xdr:col>
      <xdr:colOff>171450</xdr:colOff>
      <xdr:row>25</xdr:row>
      <xdr:rowOff>85725</xdr:rowOff>
    </xdr:to>
    <xdr:sp>
      <xdr:nvSpPr>
        <xdr:cNvPr id="18" name="Text Box 184"/>
        <xdr:cNvSpPr txBox="1">
          <a:spLocks noChangeArrowheads="1"/>
        </xdr:cNvSpPr>
      </xdr:nvSpPr>
      <xdr:spPr>
        <a:xfrm>
          <a:off x="9715500" y="5114925"/>
          <a:ext cx="168592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頚動脈ステント留置術</a:t>
          </a:r>
        </a:p>
      </xdr:txBody>
    </xdr:sp>
    <xdr:clientData/>
  </xdr:twoCellAnchor>
  <xdr:twoCellAnchor>
    <xdr:from>
      <xdr:col>42</xdr:col>
      <xdr:colOff>66675</xdr:colOff>
      <xdr:row>27</xdr:row>
      <xdr:rowOff>19050</xdr:rowOff>
    </xdr:from>
    <xdr:to>
      <xdr:col>46</xdr:col>
      <xdr:colOff>9525</xdr:colOff>
      <xdr:row>27</xdr:row>
      <xdr:rowOff>228600</xdr:rowOff>
    </xdr:to>
    <xdr:sp>
      <xdr:nvSpPr>
        <xdr:cNvPr id="19" name="Text Box 218"/>
        <xdr:cNvSpPr txBox="1">
          <a:spLocks noChangeArrowheads="1"/>
        </xdr:cNvSpPr>
      </xdr:nvSpPr>
      <xdr:spPr>
        <a:xfrm>
          <a:off x="10306050" y="5667375"/>
          <a:ext cx="93345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ｵｸﾞｻﾞﾚﾙ</a:t>
          </a:r>
          <a:r>
            <a:rPr lang="en-US" cap="none" sz="1200" b="0" i="0" u="none" baseline="0">
              <a:solidFill>
                <a:srgbClr val="000000"/>
              </a:solidFill>
              <a:latin typeface="ＭＳ Ｐゴシック"/>
              <a:ea typeface="ＭＳ Ｐゴシック"/>
              <a:cs typeface="ＭＳ Ｐゴシック"/>
            </a:rPr>
            <a:t>Na</a:t>
          </a:r>
        </a:p>
      </xdr:txBody>
    </xdr:sp>
    <xdr:clientData/>
  </xdr:twoCellAnchor>
  <xdr:twoCellAnchor>
    <xdr:from>
      <xdr:col>47</xdr:col>
      <xdr:colOff>47625</xdr:colOff>
      <xdr:row>27</xdr:row>
      <xdr:rowOff>19050</xdr:rowOff>
    </xdr:from>
    <xdr:to>
      <xdr:col>50</xdr:col>
      <xdr:colOff>57150</xdr:colOff>
      <xdr:row>28</xdr:row>
      <xdr:rowOff>19050</xdr:rowOff>
    </xdr:to>
    <xdr:sp>
      <xdr:nvSpPr>
        <xdr:cNvPr id="20" name="Text Box 219"/>
        <xdr:cNvSpPr txBox="1">
          <a:spLocks noChangeArrowheads="1"/>
        </xdr:cNvSpPr>
      </xdr:nvSpPr>
      <xdr:spPr>
        <a:xfrm>
          <a:off x="11525250" y="5667375"/>
          <a:ext cx="752475"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ｴﾀﾞﾗﾎﾞﾝ</a:t>
          </a:r>
        </a:p>
      </xdr:txBody>
    </xdr:sp>
    <xdr:clientData/>
  </xdr:twoCellAnchor>
  <xdr:twoCellAnchor>
    <xdr:from>
      <xdr:col>37</xdr:col>
      <xdr:colOff>161925</xdr:colOff>
      <xdr:row>27</xdr:row>
      <xdr:rowOff>219075</xdr:rowOff>
    </xdr:from>
    <xdr:to>
      <xdr:col>40</xdr:col>
      <xdr:colOff>47625</xdr:colOff>
      <xdr:row>28</xdr:row>
      <xdr:rowOff>180975</xdr:rowOff>
    </xdr:to>
    <xdr:sp>
      <xdr:nvSpPr>
        <xdr:cNvPr id="21" name="Text Box 220"/>
        <xdr:cNvSpPr txBox="1">
          <a:spLocks noChangeArrowheads="1"/>
        </xdr:cNvSpPr>
      </xdr:nvSpPr>
      <xdr:spPr>
        <a:xfrm>
          <a:off x="9163050" y="5867400"/>
          <a:ext cx="62865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t-PA</a:t>
          </a:r>
        </a:p>
      </xdr:txBody>
    </xdr:sp>
    <xdr:clientData/>
  </xdr:twoCellAnchor>
  <xdr:twoCellAnchor>
    <xdr:from>
      <xdr:col>42</xdr:col>
      <xdr:colOff>85725</xdr:colOff>
      <xdr:row>27</xdr:row>
      <xdr:rowOff>238125</xdr:rowOff>
    </xdr:from>
    <xdr:to>
      <xdr:col>45</xdr:col>
      <xdr:colOff>95250</xdr:colOff>
      <xdr:row>29</xdr:row>
      <xdr:rowOff>0</xdr:rowOff>
    </xdr:to>
    <xdr:sp>
      <xdr:nvSpPr>
        <xdr:cNvPr id="22" name="Text Box 221"/>
        <xdr:cNvSpPr txBox="1">
          <a:spLocks noChangeArrowheads="1"/>
        </xdr:cNvSpPr>
      </xdr:nvSpPr>
      <xdr:spPr>
        <a:xfrm>
          <a:off x="10325100" y="5886450"/>
          <a:ext cx="7524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ﾍﾊﾟﾘﾝ</a:t>
          </a:r>
          <a:r>
            <a:rPr lang="en-US" cap="none" sz="1200" b="0" i="0" u="none" baseline="0">
              <a:solidFill>
                <a:srgbClr val="000000"/>
              </a:solidFill>
              <a:latin typeface="ＭＳ Ｐゴシック"/>
              <a:ea typeface="ＭＳ Ｐゴシック"/>
              <a:cs typeface="ＭＳ Ｐゴシック"/>
            </a:rPr>
            <a:t>Na</a:t>
          </a:r>
        </a:p>
      </xdr:txBody>
    </xdr:sp>
    <xdr:clientData/>
  </xdr:twoCellAnchor>
  <xdr:twoCellAnchor>
    <xdr:from>
      <xdr:col>33</xdr:col>
      <xdr:colOff>209550</xdr:colOff>
      <xdr:row>29</xdr:row>
      <xdr:rowOff>171450</xdr:rowOff>
    </xdr:from>
    <xdr:to>
      <xdr:col>36</xdr:col>
      <xdr:colOff>152400</xdr:colOff>
      <xdr:row>30</xdr:row>
      <xdr:rowOff>200025</xdr:rowOff>
    </xdr:to>
    <xdr:sp>
      <xdr:nvSpPr>
        <xdr:cNvPr id="23" name="Text Box 222"/>
        <xdr:cNvSpPr txBox="1">
          <a:spLocks noChangeArrowheads="1"/>
        </xdr:cNvSpPr>
      </xdr:nvSpPr>
      <xdr:spPr>
        <a:xfrm>
          <a:off x="8220075" y="6276975"/>
          <a:ext cx="6858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ｱｽﾋﾟﾘﾝ</a:t>
          </a:r>
        </a:p>
      </xdr:txBody>
    </xdr:sp>
    <xdr:clientData/>
  </xdr:twoCellAnchor>
  <xdr:twoCellAnchor>
    <xdr:from>
      <xdr:col>37</xdr:col>
      <xdr:colOff>200025</xdr:colOff>
      <xdr:row>29</xdr:row>
      <xdr:rowOff>171450</xdr:rowOff>
    </xdr:from>
    <xdr:to>
      <xdr:col>41</xdr:col>
      <xdr:colOff>161925</xdr:colOff>
      <xdr:row>30</xdr:row>
      <xdr:rowOff>190500</xdr:rowOff>
    </xdr:to>
    <xdr:sp>
      <xdr:nvSpPr>
        <xdr:cNvPr id="24" name="Text Box 223"/>
        <xdr:cNvSpPr txBox="1">
          <a:spLocks noChangeArrowheads="1"/>
        </xdr:cNvSpPr>
      </xdr:nvSpPr>
      <xdr:spPr>
        <a:xfrm>
          <a:off x="9201150" y="6276975"/>
          <a:ext cx="9525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ｼﾛｽﾀｿﾞｰﾙ</a:t>
          </a:r>
        </a:p>
      </xdr:txBody>
    </xdr:sp>
    <xdr:clientData/>
  </xdr:twoCellAnchor>
  <xdr:twoCellAnchor>
    <xdr:from>
      <xdr:col>42</xdr:col>
      <xdr:colOff>142875</xdr:colOff>
      <xdr:row>29</xdr:row>
      <xdr:rowOff>171450</xdr:rowOff>
    </xdr:from>
    <xdr:to>
      <xdr:col>47</xdr:col>
      <xdr:colOff>66675</xdr:colOff>
      <xdr:row>30</xdr:row>
      <xdr:rowOff>200025</xdr:rowOff>
    </xdr:to>
    <xdr:sp>
      <xdr:nvSpPr>
        <xdr:cNvPr id="25" name="Text Box 224"/>
        <xdr:cNvSpPr txBox="1">
          <a:spLocks noChangeArrowheads="1"/>
        </xdr:cNvSpPr>
      </xdr:nvSpPr>
      <xdr:spPr>
        <a:xfrm>
          <a:off x="10382250" y="6276975"/>
          <a:ext cx="11620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ｸﾛﾋﾟﾄﾞｸﾞﾚﾙ</a:t>
          </a:r>
        </a:p>
      </xdr:txBody>
    </xdr:sp>
    <xdr:clientData/>
  </xdr:twoCellAnchor>
  <xdr:twoCellAnchor>
    <xdr:from>
      <xdr:col>33</xdr:col>
      <xdr:colOff>209550</xdr:colOff>
      <xdr:row>30</xdr:row>
      <xdr:rowOff>180975</xdr:rowOff>
    </xdr:from>
    <xdr:to>
      <xdr:col>37</xdr:col>
      <xdr:colOff>9525</xdr:colOff>
      <xdr:row>32</xdr:row>
      <xdr:rowOff>0</xdr:rowOff>
    </xdr:to>
    <xdr:sp>
      <xdr:nvSpPr>
        <xdr:cNvPr id="26" name="Text Box 226"/>
        <xdr:cNvSpPr txBox="1">
          <a:spLocks noChangeArrowheads="1"/>
        </xdr:cNvSpPr>
      </xdr:nvSpPr>
      <xdr:spPr>
        <a:xfrm>
          <a:off x="8220075" y="6496050"/>
          <a:ext cx="7905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ﾀﾞﾋﾞｶﾞﾄﾗﾝ</a:t>
          </a:r>
        </a:p>
      </xdr:txBody>
    </xdr:sp>
    <xdr:clientData/>
  </xdr:twoCellAnchor>
  <xdr:twoCellAnchor>
    <xdr:from>
      <xdr:col>37</xdr:col>
      <xdr:colOff>200025</xdr:colOff>
      <xdr:row>30</xdr:row>
      <xdr:rowOff>180975</xdr:rowOff>
    </xdr:from>
    <xdr:to>
      <xdr:col>41</xdr:col>
      <xdr:colOff>142875</xdr:colOff>
      <xdr:row>32</xdr:row>
      <xdr:rowOff>0</xdr:rowOff>
    </xdr:to>
    <xdr:sp>
      <xdr:nvSpPr>
        <xdr:cNvPr id="27" name="Text Box 227"/>
        <xdr:cNvSpPr txBox="1">
          <a:spLocks noChangeArrowheads="1"/>
        </xdr:cNvSpPr>
      </xdr:nvSpPr>
      <xdr:spPr>
        <a:xfrm>
          <a:off x="9201150" y="6496050"/>
          <a:ext cx="9334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ﾁｸﾛﾋﾟｼﾞﾝ</a:t>
          </a:r>
        </a:p>
      </xdr:txBody>
    </xdr:sp>
    <xdr:clientData/>
  </xdr:twoCellAnchor>
  <xdr:twoCellAnchor>
    <xdr:from>
      <xdr:col>42</xdr:col>
      <xdr:colOff>161925</xdr:colOff>
      <xdr:row>30</xdr:row>
      <xdr:rowOff>190500</xdr:rowOff>
    </xdr:from>
    <xdr:to>
      <xdr:col>45</xdr:col>
      <xdr:colOff>47625</xdr:colOff>
      <xdr:row>31</xdr:row>
      <xdr:rowOff>200025</xdr:rowOff>
    </xdr:to>
    <xdr:sp>
      <xdr:nvSpPr>
        <xdr:cNvPr id="28" name="Text Box 228"/>
        <xdr:cNvSpPr txBox="1">
          <a:spLocks noChangeArrowheads="1"/>
        </xdr:cNvSpPr>
      </xdr:nvSpPr>
      <xdr:spPr>
        <a:xfrm>
          <a:off x="10401300" y="6505575"/>
          <a:ext cx="6286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ﾜﾙﾌｧﾘﾝ</a:t>
          </a:r>
        </a:p>
      </xdr:txBody>
    </xdr:sp>
    <xdr:clientData/>
  </xdr:twoCellAnchor>
  <xdr:twoCellAnchor>
    <xdr:from>
      <xdr:col>33</xdr:col>
      <xdr:colOff>200025</xdr:colOff>
      <xdr:row>29</xdr:row>
      <xdr:rowOff>0</xdr:rowOff>
    </xdr:from>
    <xdr:to>
      <xdr:col>37</xdr:col>
      <xdr:colOff>0</xdr:colOff>
      <xdr:row>30</xdr:row>
      <xdr:rowOff>28575</xdr:rowOff>
    </xdr:to>
    <xdr:sp>
      <xdr:nvSpPr>
        <xdr:cNvPr id="29" name="Text Box 229"/>
        <xdr:cNvSpPr txBox="1">
          <a:spLocks noChangeArrowheads="1"/>
        </xdr:cNvSpPr>
      </xdr:nvSpPr>
      <xdr:spPr>
        <a:xfrm>
          <a:off x="8210550" y="6105525"/>
          <a:ext cx="7905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33</xdr:col>
      <xdr:colOff>152400</xdr:colOff>
      <xdr:row>32</xdr:row>
      <xdr:rowOff>38100</xdr:rowOff>
    </xdr:from>
    <xdr:to>
      <xdr:col>35</xdr:col>
      <xdr:colOff>200025</xdr:colOff>
      <xdr:row>33</xdr:row>
      <xdr:rowOff>57150</xdr:rowOff>
    </xdr:to>
    <xdr:sp>
      <xdr:nvSpPr>
        <xdr:cNvPr id="30" name="Text Box 230"/>
        <xdr:cNvSpPr txBox="1">
          <a:spLocks noChangeArrowheads="1"/>
        </xdr:cNvSpPr>
      </xdr:nvSpPr>
      <xdr:spPr>
        <a:xfrm>
          <a:off x="8162925" y="6772275"/>
          <a:ext cx="5429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肺炎</a:t>
          </a:r>
        </a:p>
      </xdr:txBody>
    </xdr:sp>
    <xdr:clientData/>
  </xdr:twoCellAnchor>
  <xdr:twoCellAnchor>
    <xdr:from>
      <xdr:col>36</xdr:col>
      <xdr:colOff>95250</xdr:colOff>
      <xdr:row>32</xdr:row>
      <xdr:rowOff>38100</xdr:rowOff>
    </xdr:from>
    <xdr:to>
      <xdr:col>40</xdr:col>
      <xdr:colOff>85725</xdr:colOff>
      <xdr:row>33</xdr:row>
      <xdr:rowOff>66675</xdr:rowOff>
    </xdr:to>
    <xdr:sp>
      <xdr:nvSpPr>
        <xdr:cNvPr id="31" name="Text Box 231"/>
        <xdr:cNvSpPr txBox="1">
          <a:spLocks noChangeArrowheads="1"/>
        </xdr:cNvSpPr>
      </xdr:nvSpPr>
      <xdr:spPr>
        <a:xfrm>
          <a:off x="8848725" y="6772275"/>
          <a:ext cx="9810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尿路感染症</a:t>
          </a:r>
        </a:p>
      </xdr:txBody>
    </xdr:sp>
    <xdr:clientData/>
  </xdr:twoCellAnchor>
  <xdr:twoCellAnchor>
    <xdr:from>
      <xdr:col>46</xdr:col>
      <xdr:colOff>85725</xdr:colOff>
      <xdr:row>32</xdr:row>
      <xdr:rowOff>47625</xdr:rowOff>
    </xdr:from>
    <xdr:to>
      <xdr:col>49</xdr:col>
      <xdr:colOff>142875</xdr:colOff>
      <xdr:row>33</xdr:row>
      <xdr:rowOff>76200</xdr:rowOff>
    </xdr:to>
    <xdr:sp>
      <xdr:nvSpPr>
        <xdr:cNvPr id="32" name="Text Box 233"/>
        <xdr:cNvSpPr txBox="1">
          <a:spLocks noChangeArrowheads="1"/>
        </xdr:cNvSpPr>
      </xdr:nvSpPr>
      <xdr:spPr>
        <a:xfrm>
          <a:off x="11315700" y="6781800"/>
          <a:ext cx="8001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腎機能障害</a:t>
          </a:r>
        </a:p>
      </xdr:txBody>
    </xdr:sp>
    <xdr:clientData/>
  </xdr:twoCellAnchor>
  <xdr:twoCellAnchor>
    <xdr:from>
      <xdr:col>30</xdr:col>
      <xdr:colOff>38100</xdr:colOff>
      <xdr:row>33</xdr:row>
      <xdr:rowOff>152400</xdr:rowOff>
    </xdr:from>
    <xdr:to>
      <xdr:col>36</xdr:col>
      <xdr:colOff>28575</xdr:colOff>
      <xdr:row>34</xdr:row>
      <xdr:rowOff>180975</xdr:rowOff>
    </xdr:to>
    <xdr:sp>
      <xdr:nvSpPr>
        <xdr:cNvPr id="33" name="Text Box 234"/>
        <xdr:cNvSpPr txBox="1">
          <a:spLocks noChangeArrowheads="1"/>
        </xdr:cNvSpPr>
      </xdr:nvSpPr>
      <xdr:spPr>
        <a:xfrm>
          <a:off x="7305675" y="7096125"/>
          <a:ext cx="14763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胃十二指腸潰瘍</a:t>
          </a:r>
        </a:p>
      </xdr:txBody>
    </xdr:sp>
    <xdr:clientData/>
  </xdr:twoCellAnchor>
  <xdr:twoCellAnchor>
    <xdr:from>
      <xdr:col>30</xdr:col>
      <xdr:colOff>47625</xdr:colOff>
      <xdr:row>32</xdr:row>
      <xdr:rowOff>85725</xdr:rowOff>
    </xdr:from>
    <xdr:to>
      <xdr:col>33</xdr:col>
      <xdr:colOff>85725</xdr:colOff>
      <xdr:row>33</xdr:row>
      <xdr:rowOff>104775</xdr:rowOff>
    </xdr:to>
    <xdr:sp>
      <xdr:nvSpPr>
        <xdr:cNvPr id="34" name="Text Box 236"/>
        <xdr:cNvSpPr txBox="1">
          <a:spLocks noChangeArrowheads="1"/>
        </xdr:cNvSpPr>
      </xdr:nvSpPr>
      <xdr:spPr>
        <a:xfrm>
          <a:off x="7315200" y="6819900"/>
          <a:ext cx="7810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36</xdr:col>
      <xdr:colOff>114300</xdr:colOff>
      <xdr:row>33</xdr:row>
      <xdr:rowOff>152400</xdr:rowOff>
    </xdr:from>
    <xdr:to>
      <xdr:col>40</xdr:col>
      <xdr:colOff>219075</xdr:colOff>
      <xdr:row>34</xdr:row>
      <xdr:rowOff>180975</xdr:rowOff>
    </xdr:to>
    <xdr:sp>
      <xdr:nvSpPr>
        <xdr:cNvPr id="35" name="Text Box 237"/>
        <xdr:cNvSpPr txBox="1">
          <a:spLocks noChangeArrowheads="1"/>
        </xdr:cNvSpPr>
      </xdr:nvSpPr>
      <xdr:spPr>
        <a:xfrm>
          <a:off x="8867775" y="7096125"/>
          <a:ext cx="10953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深部静脈血栓症</a:t>
          </a:r>
        </a:p>
      </xdr:txBody>
    </xdr:sp>
    <xdr:clientData/>
  </xdr:twoCellAnchor>
  <xdr:twoCellAnchor>
    <xdr:from>
      <xdr:col>40</xdr:col>
      <xdr:colOff>247650</xdr:colOff>
      <xdr:row>32</xdr:row>
      <xdr:rowOff>38100</xdr:rowOff>
    </xdr:from>
    <xdr:to>
      <xdr:col>44</xdr:col>
      <xdr:colOff>76200</xdr:colOff>
      <xdr:row>33</xdr:row>
      <xdr:rowOff>66675</xdr:rowOff>
    </xdr:to>
    <xdr:sp>
      <xdr:nvSpPr>
        <xdr:cNvPr id="36" name="Text Box 238"/>
        <xdr:cNvSpPr txBox="1">
          <a:spLocks noChangeArrowheads="1"/>
        </xdr:cNvSpPr>
      </xdr:nvSpPr>
      <xdr:spPr>
        <a:xfrm>
          <a:off x="9991725" y="6772275"/>
          <a:ext cx="8191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肝機能障害</a:t>
          </a:r>
        </a:p>
      </xdr:txBody>
    </xdr:sp>
    <xdr:clientData/>
  </xdr:twoCellAnchor>
  <xdr:twoCellAnchor>
    <xdr:from>
      <xdr:col>41</xdr:col>
      <xdr:colOff>219075</xdr:colOff>
      <xdr:row>33</xdr:row>
      <xdr:rowOff>161925</xdr:rowOff>
    </xdr:from>
    <xdr:to>
      <xdr:col>44</xdr:col>
      <xdr:colOff>38100</xdr:colOff>
      <xdr:row>34</xdr:row>
      <xdr:rowOff>190500</xdr:rowOff>
    </xdr:to>
    <xdr:sp>
      <xdr:nvSpPr>
        <xdr:cNvPr id="37" name="Text Box 239"/>
        <xdr:cNvSpPr txBox="1">
          <a:spLocks noChangeArrowheads="1"/>
        </xdr:cNvSpPr>
      </xdr:nvSpPr>
      <xdr:spPr>
        <a:xfrm>
          <a:off x="10210800" y="7105650"/>
          <a:ext cx="5619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褥創</a:t>
          </a:r>
        </a:p>
      </xdr:txBody>
    </xdr:sp>
    <xdr:clientData/>
  </xdr:twoCellAnchor>
  <xdr:twoCellAnchor>
    <xdr:from>
      <xdr:col>33</xdr:col>
      <xdr:colOff>209550</xdr:colOff>
      <xdr:row>35</xdr:row>
      <xdr:rowOff>57150</xdr:rowOff>
    </xdr:from>
    <xdr:to>
      <xdr:col>37</xdr:col>
      <xdr:colOff>38100</xdr:colOff>
      <xdr:row>36</xdr:row>
      <xdr:rowOff>76200</xdr:rowOff>
    </xdr:to>
    <xdr:sp>
      <xdr:nvSpPr>
        <xdr:cNvPr id="38" name="Text Box 240"/>
        <xdr:cNvSpPr txBox="1">
          <a:spLocks noChangeArrowheads="1"/>
        </xdr:cNvSpPr>
      </xdr:nvSpPr>
      <xdr:spPr>
        <a:xfrm>
          <a:off x="8220075" y="7419975"/>
          <a:ext cx="8191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高血圧症</a:t>
          </a:r>
        </a:p>
      </xdr:txBody>
    </xdr:sp>
    <xdr:clientData/>
  </xdr:twoCellAnchor>
  <xdr:twoCellAnchor>
    <xdr:from>
      <xdr:col>37</xdr:col>
      <xdr:colOff>219075</xdr:colOff>
      <xdr:row>35</xdr:row>
      <xdr:rowOff>66675</xdr:rowOff>
    </xdr:from>
    <xdr:to>
      <xdr:col>40</xdr:col>
      <xdr:colOff>133350</xdr:colOff>
      <xdr:row>36</xdr:row>
      <xdr:rowOff>85725</xdr:rowOff>
    </xdr:to>
    <xdr:sp>
      <xdr:nvSpPr>
        <xdr:cNvPr id="39" name="Text Box 241"/>
        <xdr:cNvSpPr txBox="1">
          <a:spLocks noChangeArrowheads="1"/>
        </xdr:cNvSpPr>
      </xdr:nvSpPr>
      <xdr:spPr>
        <a:xfrm>
          <a:off x="9220200" y="7429500"/>
          <a:ext cx="6572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糖尿病</a:t>
          </a:r>
        </a:p>
      </xdr:txBody>
    </xdr:sp>
    <xdr:clientData/>
  </xdr:twoCellAnchor>
  <xdr:twoCellAnchor>
    <xdr:from>
      <xdr:col>41</xdr:col>
      <xdr:colOff>19050</xdr:colOff>
      <xdr:row>35</xdr:row>
      <xdr:rowOff>57150</xdr:rowOff>
    </xdr:from>
    <xdr:to>
      <xdr:col>44</xdr:col>
      <xdr:colOff>247650</xdr:colOff>
      <xdr:row>36</xdr:row>
      <xdr:rowOff>76200</xdr:rowOff>
    </xdr:to>
    <xdr:sp>
      <xdr:nvSpPr>
        <xdr:cNvPr id="40" name="Text Box 242"/>
        <xdr:cNvSpPr txBox="1">
          <a:spLocks noChangeArrowheads="1"/>
        </xdr:cNvSpPr>
      </xdr:nvSpPr>
      <xdr:spPr>
        <a:xfrm>
          <a:off x="10010775" y="7419975"/>
          <a:ext cx="9715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脂質異常症</a:t>
          </a:r>
        </a:p>
      </xdr:txBody>
    </xdr:sp>
    <xdr:clientData/>
  </xdr:twoCellAnchor>
  <xdr:twoCellAnchor>
    <xdr:from>
      <xdr:col>45</xdr:col>
      <xdr:colOff>247650</xdr:colOff>
      <xdr:row>35</xdr:row>
      <xdr:rowOff>47625</xdr:rowOff>
    </xdr:from>
    <xdr:to>
      <xdr:col>49</xdr:col>
      <xdr:colOff>238125</xdr:colOff>
      <xdr:row>36</xdr:row>
      <xdr:rowOff>66675</xdr:rowOff>
    </xdr:to>
    <xdr:sp>
      <xdr:nvSpPr>
        <xdr:cNvPr id="41" name="Text Box 243"/>
        <xdr:cNvSpPr txBox="1">
          <a:spLocks noChangeArrowheads="1"/>
        </xdr:cNvSpPr>
      </xdr:nvSpPr>
      <xdr:spPr>
        <a:xfrm>
          <a:off x="11229975" y="7410450"/>
          <a:ext cx="9810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不整脈・弁膜症</a:t>
          </a:r>
        </a:p>
      </xdr:txBody>
    </xdr:sp>
    <xdr:clientData/>
  </xdr:twoCellAnchor>
  <xdr:twoCellAnchor>
    <xdr:from>
      <xdr:col>35</xdr:col>
      <xdr:colOff>209550</xdr:colOff>
      <xdr:row>36</xdr:row>
      <xdr:rowOff>152400</xdr:rowOff>
    </xdr:from>
    <xdr:to>
      <xdr:col>38</xdr:col>
      <xdr:colOff>9525</xdr:colOff>
      <xdr:row>37</xdr:row>
      <xdr:rowOff>171450</xdr:rowOff>
    </xdr:to>
    <xdr:sp>
      <xdr:nvSpPr>
        <xdr:cNvPr id="42" name="Text Box 244"/>
        <xdr:cNvSpPr txBox="1">
          <a:spLocks noChangeArrowheads="1"/>
        </xdr:cNvSpPr>
      </xdr:nvSpPr>
      <xdr:spPr>
        <a:xfrm>
          <a:off x="8715375" y="7724775"/>
          <a:ext cx="5429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褥瘡</a:t>
          </a:r>
        </a:p>
      </xdr:txBody>
    </xdr:sp>
    <xdr:clientData/>
  </xdr:twoCellAnchor>
  <xdr:twoCellAnchor>
    <xdr:from>
      <xdr:col>38</xdr:col>
      <xdr:colOff>142875</xdr:colOff>
      <xdr:row>36</xdr:row>
      <xdr:rowOff>133350</xdr:rowOff>
    </xdr:from>
    <xdr:to>
      <xdr:col>40</xdr:col>
      <xdr:colOff>123825</xdr:colOff>
      <xdr:row>37</xdr:row>
      <xdr:rowOff>152400</xdr:rowOff>
    </xdr:to>
    <xdr:sp>
      <xdr:nvSpPr>
        <xdr:cNvPr id="43" name="Text Box 245"/>
        <xdr:cNvSpPr txBox="1">
          <a:spLocks noChangeArrowheads="1"/>
        </xdr:cNvSpPr>
      </xdr:nvSpPr>
      <xdr:spPr>
        <a:xfrm>
          <a:off x="9391650" y="7705725"/>
          <a:ext cx="4762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肺炎</a:t>
          </a:r>
        </a:p>
      </xdr:txBody>
    </xdr:sp>
    <xdr:clientData/>
  </xdr:twoCellAnchor>
  <xdr:twoCellAnchor>
    <xdr:from>
      <xdr:col>41</xdr:col>
      <xdr:colOff>152400</xdr:colOff>
      <xdr:row>36</xdr:row>
      <xdr:rowOff>133350</xdr:rowOff>
    </xdr:from>
    <xdr:to>
      <xdr:col>45</xdr:col>
      <xdr:colOff>171450</xdr:colOff>
      <xdr:row>37</xdr:row>
      <xdr:rowOff>152400</xdr:rowOff>
    </xdr:to>
    <xdr:sp>
      <xdr:nvSpPr>
        <xdr:cNvPr id="44" name="Text Box 246"/>
        <xdr:cNvSpPr txBox="1">
          <a:spLocks noChangeArrowheads="1"/>
        </xdr:cNvSpPr>
      </xdr:nvSpPr>
      <xdr:spPr>
        <a:xfrm>
          <a:off x="10144125" y="7705725"/>
          <a:ext cx="10096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尿路感染症</a:t>
          </a:r>
        </a:p>
      </xdr:txBody>
    </xdr:sp>
    <xdr:clientData/>
  </xdr:twoCellAnchor>
  <xdr:twoCellAnchor>
    <xdr:from>
      <xdr:col>30</xdr:col>
      <xdr:colOff>38100</xdr:colOff>
      <xdr:row>35</xdr:row>
      <xdr:rowOff>57150</xdr:rowOff>
    </xdr:from>
    <xdr:to>
      <xdr:col>31</xdr:col>
      <xdr:colOff>152400</xdr:colOff>
      <xdr:row>36</xdr:row>
      <xdr:rowOff>66675</xdr:rowOff>
    </xdr:to>
    <xdr:sp>
      <xdr:nvSpPr>
        <xdr:cNvPr id="45" name="Text Box 247"/>
        <xdr:cNvSpPr txBox="1">
          <a:spLocks noChangeArrowheads="1"/>
        </xdr:cNvSpPr>
      </xdr:nvSpPr>
      <xdr:spPr>
        <a:xfrm>
          <a:off x="7305675" y="7419975"/>
          <a:ext cx="3619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33</xdr:col>
      <xdr:colOff>219075</xdr:colOff>
      <xdr:row>27</xdr:row>
      <xdr:rowOff>142875</xdr:rowOff>
    </xdr:from>
    <xdr:to>
      <xdr:col>36</xdr:col>
      <xdr:colOff>142875</xdr:colOff>
      <xdr:row>28</xdr:row>
      <xdr:rowOff>104775</xdr:rowOff>
    </xdr:to>
    <xdr:sp>
      <xdr:nvSpPr>
        <xdr:cNvPr id="46" name="Text Box 264"/>
        <xdr:cNvSpPr txBox="1">
          <a:spLocks noChangeArrowheads="1"/>
        </xdr:cNvSpPr>
      </xdr:nvSpPr>
      <xdr:spPr>
        <a:xfrm>
          <a:off x="8229600" y="5791200"/>
          <a:ext cx="66675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46</xdr:col>
      <xdr:colOff>95250</xdr:colOff>
      <xdr:row>25</xdr:row>
      <xdr:rowOff>152400</xdr:rowOff>
    </xdr:from>
    <xdr:to>
      <xdr:col>50</xdr:col>
      <xdr:colOff>38100</xdr:colOff>
      <xdr:row>26</xdr:row>
      <xdr:rowOff>161925</xdr:rowOff>
    </xdr:to>
    <xdr:sp>
      <xdr:nvSpPr>
        <xdr:cNvPr id="47" name="TextBox 308"/>
        <xdr:cNvSpPr txBox="1">
          <a:spLocks noChangeArrowheads="1"/>
        </xdr:cNvSpPr>
      </xdr:nvSpPr>
      <xdr:spPr>
        <a:xfrm>
          <a:off x="11325225" y="5381625"/>
          <a:ext cx="9334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水頭症手術</a:t>
          </a:r>
        </a:p>
      </xdr:txBody>
    </xdr:sp>
    <xdr:clientData/>
  </xdr:twoCellAnchor>
  <xdr:twoCellAnchor>
    <xdr:from>
      <xdr:col>46</xdr:col>
      <xdr:colOff>0</xdr:colOff>
      <xdr:row>30</xdr:row>
      <xdr:rowOff>161925</xdr:rowOff>
    </xdr:from>
    <xdr:to>
      <xdr:col>49</xdr:col>
      <xdr:colOff>114300</xdr:colOff>
      <xdr:row>31</xdr:row>
      <xdr:rowOff>190500</xdr:rowOff>
    </xdr:to>
    <xdr:sp>
      <xdr:nvSpPr>
        <xdr:cNvPr id="48" name="TextBox 309"/>
        <xdr:cNvSpPr txBox="1">
          <a:spLocks noChangeArrowheads="1"/>
        </xdr:cNvSpPr>
      </xdr:nvSpPr>
      <xdr:spPr>
        <a:xfrm>
          <a:off x="11229975" y="6477000"/>
          <a:ext cx="8572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ﾘﾊﾞｰﾛｷｻﾊﾞﾝ</a:t>
          </a:r>
        </a:p>
      </xdr:txBody>
    </xdr:sp>
    <xdr:clientData/>
  </xdr:twoCellAnchor>
  <xdr:twoCellAnchor>
    <xdr:from>
      <xdr:col>30</xdr:col>
      <xdr:colOff>57150</xdr:colOff>
      <xdr:row>36</xdr:row>
      <xdr:rowOff>133350</xdr:rowOff>
    </xdr:from>
    <xdr:to>
      <xdr:col>34</xdr:col>
      <xdr:colOff>171450</xdr:colOff>
      <xdr:row>37</xdr:row>
      <xdr:rowOff>152400</xdr:rowOff>
    </xdr:to>
    <xdr:sp>
      <xdr:nvSpPr>
        <xdr:cNvPr id="49" name="TextBox 310"/>
        <xdr:cNvSpPr txBox="1">
          <a:spLocks noChangeArrowheads="1"/>
        </xdr:cNvSpPr>
      </xdr:nvSpPr>
      <xdr:spPr>
        <a:xfrm>
          <a:off x="7324725" y="7705725"/>
          <a:ext cx="11049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虚血性心疾患</a:t>
          </a:r>
        </a:p>
      </xdr:txBody>
    </xdr:sp>
    <xdr:clientData/>
  </xdr:twoCellAnchor>
  <xdr:twoCellAnchor>
    <xdr:from>
      <xdr:col>47</xdr:col>
      <xdr:colOff>28575</xdr:colOff>
      <xdr:row>24</xdr:row>
      <xdr:rowOff>85725</xdr:rowOff>
    </xdr:from>
    <xdr:to>
      <xdr:col>49</xdr:col>
      <xdr:colOff>228600</xdr:colOff>
      <xdr:row>25</xdr:row>
      <xdr:rowOff>95250</xdr:rowOff>
    </xdr:to>
    <xdr:sp>
      <xdr:nvSpPr>
        <xdr:cNvPr id="50" name="TextBox 336"/>
        <xdr:cNvSpPr txBox="1">
          <a:spLocks noChangeArrowheads="1"/>
        </xdr:cNvSpPr>
      </xdr:nvSpPr>
      <xdr:spPr>
        <a:xfrm>
          <a:off x="11506200" y="5105400"/>
          <a:ext cx="69532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twoCellAnchor>
  <xdr:twoCellAnchor>
    <xdr:from>
      <xdr:col>46</xdr:col>
      <xdr:colOff>104775</xdr:colOff>
      <xdr:row>33</xdr:row>
      <xdr:rowOff>171450</xdr:rowOff>
    </xdr:from>
    <xdr:to>
      <xdr:col>48</xdr:col>
      <xdr:colOff>171450</xdr:colOff>
      <xdr:row>34</xdr:row>
      <xdr:rowOff>200025</xdr:rowOff>
    </xdr:to>
    <xdr:sp>
      <xdr:nvSpPr>
        <xdr:cNvPr id="51" name="Text Box 239"/>
        <xdr:cNvSpPr txBox="1">
          <a:spLocks noChangeArrowheads="1"/>
        </xdr:cNvSpPr>
      </xdr:nvSpPr>
      <xdr:spPr>
        <a:xfrm>
          <a:off x="11334750" y="7115175"/>
          <a:ext cx="5619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twoCellAnchor>
  <xdr:twoCellAnchor>
    <xdr:from>
      <xdr:col>45</xdr:col>
      <xdr:colOff>180975</xdr:colOff>
      <xdr:row>36</xdr:row>
      <xdr:rowOff>142875</xdr:rowOff>
    </xdr:from>
    <xdr:to>
      <xdr:col>48</xdr:col>
      <xdr:colOff>0</xdr:colOff>
      <xdr:row>37</xdr:row>
      <xdr:rowOff>171450</xdr:rowOff>
    </xdr:to>
    <xdr:sp>
      <xdr:nvSpPr>
        <xdr:cNvPr id="52" name="Text Box 239"/>
        <xdr:cNvSpPr txBox="1">
          <a:spLocks noChangeArrowheads="1"/>
        </xdr:cNvSpPr>
      </xdr:nvSpPr>
      <xdr:spPr>
        <a:xfrm>
          <a:off x="11163300" y="7715250"/>
          <a:ext cx="5619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85725</xdr:colOff>
      <xdr:row>38</xdr:row>
      <xdr:rowOff>123825</xdr:rowOff>
    </xdr:from>
    <xdr:to>
      <xdr:col>31</xdr:col>
      <xdr:colOff>104775</xdr:colOff>
      <xdr:row>39</xdr:row>
      <xdr:rowOff>104775</xdr:rowOff>
    </xdr:to>
    <xdr:sp>
      <xdr:nvSpPr>
        <xdr:cNvPr id="53" name="Text Box 247"/>
        <xdr:cNvSpPr txBox="1">
          <a:spLocks noChangeArrowheads="1"/>
        </xdr:cNvSpPr>
      </xdr:nvSpPr>
      <xdr:spPr>
        <a:xfrm>
          <a:off x="7353300" y="8115300"/>
          <a:ext cx="26670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０</a:t>
          </a:r>
        </a:p>
      </xdr:txBody>
    </xdr:sp>
    <xdr:clientData/>
  </xdr:twoCellAnchor>
  <xdr:twoCellAnchor>
    <xdr:from>
      <xdr:col>33</xdr:col>
      <xdr:colOff>66675</xdr:colOff>
      <xdr:row>38</xdr:row>
      <xdr:rowOff>142875</xdr:rowOff>
    </xdr:from>
    <xdr:to>
      <xdr:col>34</xdr:col>
      <xdr:colOff>66675</xdr:colOff>
      <xdr:row>39</xdr:row>
      <xdr:rowOff>123825</xdr:rowOff>
    </xdr:to>
    <xdr:sp>
      <xdr:nvSpPr>
        <xdr:cNvPr id="54" name="Text Box 247"/>
        <xdr:cNvSpPr txBox="1">
          <a:spLocks noChangeArrowheads="1"/>
        </xdr:cNvSpPr>
      </xdr:nvSpPr>
      <xdr:spPr>
        <a:xfrm>
          <a:off x="8077200" y="8134350"/>
          <a:ext cx="24765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１</a:t>
          </a:r>
        </a:p>
      </xdr:txBody>
    </xdr:sp>
    <xdr:clientData/>
  </xdr:twoCellAnchor>
  <xdr:twoCellAnchor>
    <xdr:from>
      <xdr:col>36</xdr:col>
      <xdr:colOff>28575</xdr:colOff>
      <xdr:row>38</xdr:row>
      <xdr:rowOff>142875</xdr:rowOff>
    </xdr:from>
    <xdr:to>
      <xdr:col>37</xdr:col>
      <xdr:colOff>28575</xdr:colOff>
      <xdr:row>39</xdr:row>
      <xdr:rowOff>123825</xdr:rowOff>
    </xdr:to>
    <xdr:sp>
      <xdr:nvSpPr>
        <xdr:cNvPr id="55" name="Text Box 247"/>
        <xdr:cNvSpPr txBox="1">
          <a:spLocks noChangeArrowheads="1"/>
        </xdr:cNvSpPr>
      </xdr:nvSpPr>
      <xdr:spPr>
        <a:xfrm>
          <a:off x="8782050" y="8134350"/>
          <a:ext cx="24765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２</a:t>
          </a:r>
        </a:p>
      </xdr:txBody>
    </xdr:sp>
    <xdr:clientData/>
  </xdr:twoCellAnchor>
  <xdr:twoCellAnchor>
    <xdr:from>
      <xdr:col>39</xdr:col>
      <xdr:colOff>85725</xdr:colOff>
      <xdr:row>38</xdr:row>
      <xdr:rowOff>142875</xdr:rowOff>
    </xdr:from>
    <xdr:to>
      <xdr:col>40</xdr:col>
      <xdr:colOff>85725</xdr:colOff>
      <xdr:row>39</xdr:row>
      <xdr:rowOff>123825</xdr:rowOff>
    </xdr:to>
    <xdr:sp>
      <xdr:nvSpPr>
        <xdr:cNvPr id="56" name="Text Box 247"/>
        <xdr:cNvSpPr txBox="1">
          <a:spLocks noChangeArrowheads="1"/>
        </xdr:cNvSpPr>
      </xdr:nvSpPr>
      <xdr:spPr>
        <a:xfrm>
          <a:off x="9582150" y="8134350"/>
          <a:ext cx="24765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３</a:t>
          </a:r>
        </a:p>
      </xdr:txBody>
    </xdr:sp>
    <xdr:clientData/>
  </xdr:twoCellAnchor>
  <xdr:twoCellAnchor>
    <xdr:from>
      <xdr:col>42</xdr:col>
      <xdr:colOff>47625</xdr:colOff>
      <xdr:row>38</xdr:row>
      <xdr:rowOff>142875</xdr:rowOff>
    </xdr:from>
    <xdr:to>
      <xdr:col>43</xdr:col>
      <xdr:colOff>47625</xdr:colOff>
      <xdr:row>39</xdr:row>
      <xdr:rowOff>123825</xdr:rowOff>
    </xdr:to>
    <xdr:sp>
      <xdr:nvSpPr>
        <xdr:cNvPr id="57" name="Text Box 247"/>
        <xdr:cNvSpPr txBox="1">
          <a:spLocks noChangeArrowheads="1"/>
        </xdr:cNvSpPr>
      </xdr:nvSpPr>
      <xdr:spPr>
        <a:xfrm>
          <a:off x="10287000" y="8134350"/>
          <a:ext cx="24765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45</xdr:col>
      <xdr:colOff>38100</xdr:colOff>
      <xdr:row>38</xdr:row>
      <xdr:rowOff>142875</xdr:rowOff>
    </xdr:from>
    <xdr:to>
      <xdr:col>46</xdr:col>
      <xdr:colOff>38100</xdr:colOff>
      <xdr:row>39</xdr:row>
      <xdr:rowOff>123825</xdr:rowOff>
    </xdr:to>
    <xdr:sp>
      <xdr:nvSpPr>
        <xdr:cNvPr id="58" name="Text Box 247"/>
        <xdr:cNvSpPr txBox="1">
          <a:spLocks noChangeArrowheads="1"/>
        </xdr:cNvSpPr>
      </xdr:nvSpPr>
      <xdr:spPr>
        <a:xfrm>
          <a:off x="11020425" y="8134350"/>
          <a:ext cx="24765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219075</xdr:colOff>
      <xdr:row>38</xdr:row>
      <xdr:rowOff>142875</xdr:rowOff>
    </xdr:from>
    <xdr:to>
      <xdr:col>48</xdr:col>
      <xdr:colOff>219075</xdr:colOff>
      <xdr:row>39</xdr:row>
      <xdr:rowOff>123825</xdr:rowOff>
    </xdr:to>
    <xdr:sp>
      <xdr:nvSpPr>
        <xdr:cNvPr id="59" name="Text Box 247"/>
        <xdr:cNvSpPr txBox="1">
          <a:spLocks noChangeArrowheads="1"/>
        </xdr:cNvSpPr>
      </xdr:nvSpPr>
      <xdr:spPr>
        <a:xfrm>
          <a:off x="11696700" y="8134350"/>
          <a:ext cx="24765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28575</xdr:colOff>
      <xdr:row>5</xdr:row>
      <xdr:rowOff>190500</xdr:rowOff>
    </xdr:from>
    <xdr:to>
      <xdr:col>76</xdr:col>
      <xdr:colOff>104775</xdr:colOff>
      <xdr:row>7</xdr:row>
      <xdr:rowOff>66675</xdr:rowOff>
    </xdr:to>
    <xdr:sp>
      <xdr:nvSpPr>
        <xdr:cNvPr id="1" name="Oval 104"/>
        <xdr:cNvSpPr>
          <a:spLocks/>
        </xdr:cNvSpPr>
      </xdr:nvSpPr>
      <xdr:spPr>
        <a:xfrm>
          <a:off x="11296650" y="1533525"/>
          <a:ext cx="1476375" cy="3714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104775</xdr:colOff>
      <xdr:row>10</xdr:row>
      <xdr:rowOff>0</xdr:rowOff>
    </xdr:from>
    <xdr:to>
      <xdr:col>77</xdr:col>
      <xdr:colOff>28575</xdr:colOff>
      <xdr:row>11</xdr:row>
      <xdr:rowOff>9525</xdr:rowOff>
    </xdr:to>
    <xdr:sp>
      <xdr:nvSpPr>
        <xdr:cNvPr id="2" name="Oval 105"/>
        <xdr:cNvSpPr>
          <a:spLocks/>
        </xdr:cNvSpPr>
      </xdr:nvSpPr>
      <xdr:spPr>
        <a:xfrm>
          <a:off x="10172700" y="2581275"/>
          <a:ext cx="2647950" cy="2571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12</xdr:row>
      <xdr:rowOff>9525</xdr:rowOff>
    </xdr:from>
    <xdr:to>
      <xdr:col>76</xdr:col>
      <xdr:colOff>104775</xdr:colOff>
      <xdr:row>13</xdr:row>
      <xdr:rowOff>28575</xdr:rowOff>
    </xdr:to>
    <xdr:sp>
      <xdr:nvSpPr>
        <xdr:cNvPr id="3" name="Oval 106"/>
        <xdr:cNvSpPr>
          <a:spLocks/>
        </xdr:cNvSpPr>
      </xdr:nvSpPr>
      <xdr:spPr>
        <a:xfrm>
          <a:off x="10125075" y="3086100"/>
          <a:ext cx="2647950" cy="2667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104775</xdr:colOff>
      <xdr:row>23</xdr:row>
      <xdr:rowOff>0</xdr:rowOff>
    </xdr:from>
    <xdr:to>
      <xdr:col>77</xdr:col>
      <xdr:colOff>57150</xdr:colOff>
      <xdr:row>24</xdr:row>
      <xdr:rowOff>9525</xdr:rowOff>
    </xdr:to>
    <xdr:sp>
      <xdr:nvSpPr>
        <xdr:cNvPr id="4" name="Oval 108"/>
        <xdr:cNvSpPr>
          <a:spLocks/>
        </xdr:cNvSpPr>
      </xdr:nvSpPr>
      <xdr:spPr>
        <a:xfrm>
          <a:off x="11372850" y="5800725"/>
          <a:ext cx="1476375" cy="2571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66675</xdr:colOff>
      <xdr:row>25</xdr:row>
      <xdr:rowOff>0</xdr:rowOff>
    </xdr:from>
    <xdr:to>
      <xdr:col>67</xdr:col>
      <xdr:colOff>85725</xdr:colOff>
      <xdr:row>26</xdr:row>
      <xdr:rowOff>9525</xdr:rowOff>
    </xdr:to>
    <xdr:sp>
      <xdr:nvSpPr>
        <xdr:cNvPr id="5" name="Oval 109"/>
        <xdr:cNvSpPr>
          <a:spLocks/>
        </xdr:cNvSpPr>
      </xdr:nvSpPr>
      <xdr:spPr>
        <a:xfrm>
          <a:off x="10134600" y="6296025"/>
          <a:ext cx="1352550" cy="2571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38100</xdr:colOff>
      <xdr:row>33</xdr:row>
      <xdr:rowOff>190500</xdr:rowOff>
    </xdr:from>
    <xdr:to>
      <xdr:col>76</xdr:col>
      <xdr:colOff>85725</xdr:colOff>
      <xdr:row>35</xdr:row>
      <xdr:rowOff>66675</xdr:rowOff>
    </xdr:to>
    <xdr:sp>
      <xdr:nvSpPr>
        <xdr:cNvPr id="6" name="Oval 110"/>
        <xdr:cNvSpPr>
          <a:spLocks/>
        </xdr:cNvSpPr>
      </xdr:nvSpPr>
      <xdr:spPr>
        <a:xfrm>
          <a:off x="10106025" y="8467725"/>
          <a:ext cx="2647950" cy="3714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85725</xdr:colOff>
      <xdr:row>48</xdr:row>
      <xdr:rowOff>209550</xdr:rowOff>
    </xdr:from>
    <xdr:to>
      <xdr:col>67</xdr:col>
      <xdr:colOff>104775</xdr:colOff>
      <xdr:row>49</xdr:row>
      <xdr:rowOff>219075</xdr:rowOff>
    </xdr:to>
    <xdr:sp>
      <xdr:nvSpPr>
        <xdr:cNvPr id="7" name="Oval 111"/>
        <xdr:cNvSpPr>
          <a:spLocks/>
        </xdr:cNvSpPr>
      </xdr:nvSpPr>
      <xdr:spPr>
        <a:xfrm>
          <a:off x="10153650" y="12201525"/>
          <a:ext cx="1352550" cy="2571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38100</xdr:colOff>
      <xdr:row>49</xdr:row>
      <xdr:rowOff>0</xdr:rowOff>
    </xdr:from>
    <xdr:to>
      <xdr:col>77</xdr:col>
      <xdr:colOff>0</xdr:colOff>
      <xdr:row>50</xdr:row>
      <xdr:rowOff>9525</xdr:rowOff>
    </xdr:to>
    <xdr:sp>
      <xdr:nvSpPr>
        <xdr:cNvPr id="8" name="Oval 113"/>
        <xdr:cNvSpPr>
          <a:spLocks/>
        </xdr:cNvSpPr>
      </xdr:nvSpPr>
      <xdr:spPr>
        <a:xfrm>
          <a:off x="11439525" y="12239625"/>
          <a:ext cx="1352550" cy="2571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xdr:row>
      <xdr:rowOff>0</xdr:rowOff>
    </xdr:from>
    <xdr:to>
      <xdr:col>40</xdr:col>
      <xdr:colOff>38100</xdr:colOff>
      <xdr:row>2</xdr:row>
      <xdr:rowOff>247650</xdr:rowOff>
    </xdr:to>
    <xdr:sp>
      <xdr:nvSpPr>
        <xdr:cNvPr id="9" name="Oval 115"/>
        <xdr:cNvSpPr>
          <a:spLocks/>
        </xdr:cNvSpPr>
      </xdr:nvSpPr>
      <xdr:spPr>
        <a:xfrm>
          <a:off x="7172325" y="381000"/>
          <a:ext cx="666750" cy="24765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43</xdr:row>
      <xdr:rowOff>0</xdr:rowOff>
    </xdr:from>
    <xdr:to>
      <xdr:col>62</xdr:col>
      <xdr:colOff>66675</xdr:colOff>
      <xdr:row>44</xdr:row>
      <xdr:rowOff>28575</xdr:rowOff>
    </xdr:to>
    <xdr:sp>
      <xdr:nvSpPr>
        <xdr:cNvPr id="10" name="Oval 119"/>
        <xdr:cNvSpPr>
          <a:spLocks/>
        </xdr:cNvSpPr>
      </xdr:nvSpPr>
      <xdr:spPr>
        <a:xfrm>
          <a:off x="10125075" y="10753725"/>
          <a:ext cx="676275" cy="27622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57150</xdr:colOff>
      <xdr:row>43</xdr:row>
      <xdr:rowOff>219075</xdr:rowOff>
    </xdr:from>
    <xdr:to>
      <xdr:col>62</xdr:col>
      <xdr:colOff>66675</xdr:colOff>
      <xdr:row>45</xdr:row>
      <xdr:rowOff>9525</xdr:rowOff>
    </xdr:to>
    <xdr:sp>
      <xdr:nvSpPr>
        <xdr:cNvPr id="11" name="Oval 120"/>
        <xdr:cNvSpPr>
          <a:spLocks/>
        </xdr:cNvSpPr>
      </xdr:nvSpPr>
      <xdr:spPr>
        <a:xfrm>
          <a:off x="10125075" y="10972800"/>
          <a:ext cx="676275" cy="28575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320;&#22495;&#36899;&#25658;&#12497;&#12473;\&#22320;&#22495;&#36899;&#25658;&#12497;&#12473;&#31649;&#29702;&#22996;&#21729;&#20250;&#65288;&#24693;&#23551;&#65289;\&#26368;&#26032;&#22320;&#22495;&#36899;&#25658;&#12497;&#12473;\CVA_DB\Documents%20and%20Settings\Net364Kiss\Local%20Settings\Temporary%20Internet%20Files\OLKE\CD-R&#33075;&#21330;&#20013;&#22320;&#22495;&#36899;&#25658;&#12497;&#12473;%202009_07_01%20Ver2(&#25913;&#23450;&#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320;&#22495;&#36899;&#25658;&#12497;&#12473;\&#22320;&#22495;&#36899;&#25658;&#12497;&#12473;&#31649;&#29702;&#22996;&#21729;&#20250;&#65288;&#24693;&#23551;&#65289;\&#26368;&#26032;&#22320;&#22495;&#36899;&#25658;&#12497;&#12473;\CVA_DB\Documents%20and%20Settings\USER\Local%20Settings\Temporary%20Internet%20Files\Content.IE5\GHUNG16J\CD-R&#33075;&#21330;&#20013;&#22320;&#22495;&#36899;&#25658;&#12497;&#12473;%202009_07_01%20Ver2(&#25913;&#23450;&#266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320;&#22495;&#36899;&#25658;&#12497;&#12473;\&#22320;&#22495;&#36899;&#25658;&#12497;&#12473;&#31649;&#29702;&#22996;&#21729;&#20250;&#65288;&#24693;&#23551;&#65289;\&#26368;&#26032;&#22320;&#22495;&#36899;&#25658;&#12497;&#12473;\CVA_DB\Documents%20and%20Settings\Net337Kiss\&#12487;&#12473;&#12463;&#12488;&#12483;&#12503;\(&#20849;&#36890;)&#35386;&#26029;&#263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Net621Kiss\&#12487;&#12473;&#12463;&#12488;&#12483;&#12503;\seiri\&#33075;&#21330;&#20013;&#22320;&#22495;&#36899;&#25658;&#12497;&#12473;&#65288;&#25913;&#23450;&#65289;20090701\CD-R&#33075;&#21330;&#20013;&#22320;&#22495;&#36899;&#25658;&#12497;&#12473;%202009_07_01%20Ver2(&#25913;&#23450;&#2669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Net337Kiss\&#12487;&#12473;&#12463;&#12488;&#12483;&#12503;\(&#20849;&#36890;)&#35386;&#26029;&#26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5&#21307;&#30274;&#25216;&#34899;&#37096;\PT\&#20491;&#20154;&#29992;&#65420;&#65387;&#65433;&#65408;&#65438;&#65392;\&#20117;&#33311;\Desk\Desktop%202012\CVA&#32113;&#35336;\&#26032;&#35215;&#12497;&#12473;&#25913;&#23450;&#20316;&#26989;\NIHS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基本情報(1)"/>
      <sheetName val="CD基本情報"/>
      <sheetName val="CD要約用紙"/>
      <sheetName val="CDリハ経過"/>
      <sheetName val="CD栄養情報用紙"/>
      <sheetName val="基本情報"/>
      <sheetName val="要約用紙"/>
      <sheetName val="リハ経過"/>
      <sheetName val="栄養情報用紙"/>
    </sheetNames>
    <sheetDataSet>
      <sheetData sheetId="0">
        <row r="5">
          <cell r="BG5" t="str">
            <v>あり</v>
          </cell>
        </row>
        <row r="6">
          <cell r="BG6" t="str">
            <v>なし</v>
          </cell>
        </row>
        <row r="8">
          <cell r="BG8" t="str">
            <v>脳外科</v>
          </cell>
        </row>
        <row r="9">
          <cell r="BG9" t="str">
            <v>神経内科</v>
          </cell>
        </row>
        <row r="10">
          <cell r="BC10" t="str">
            <v>初発</v>
          </cell>
          <cell r="BG10" t="str">
            <v>内科</v>
          </cell>
        </row>
        <row r="11">
          <cell r="BC11" t="str">
            <v>再発</v>
          </cell>
          <cell r="BG11" t="str">
            <v>リハビリ科</v>
          </cell>
        </row>
        <row r="12">
          <cell r="BA12" t="str">
            <v>アテローム血栓性脳梗塞</v>
          </cell>
          <cell r="BG12" t="str">
            <v>その他</v>
          </cell>
        </row>
        <row r="13">
          <cell r="BA13" t="str">
            <v>ラクナ梗塞</v>
          </cell>
        </row>
        <row r="14">
          <cell r="BA14" t="str">
            <v>心原性脳塞栓症</v>
          </cell>
          <cell r="BG14" t="str">
            <v>在宅</v>
          </cell>
        </row>
        <row r="15">
          <cell r="BA15" t="str">
            <v>病型不明の脳梗塞</v>
          </cell>
          <cell r="BG15" t="str">
            <v>介護老人保健施設</v>
          </cell>
        </row>
        <row r="16">
          <cell r="BA16" t="str">
            <v>高血圧性脳内出血</v>
          </cell>
          <cell r="BG16" t="str">
            <v>特別養護老人ホーム</v>
          </cell>
        </row>
        <row r="17">
          <cell r="BA17" t="str">
            <v>クモ膜下出血</v>
          </cell>
          <cell r="BG17" t="str">
            <v>医療機関</v>
          </cell>
        </row>
        <row r="18">
          <cell r="BA18" t="str">
            <v>その他</v>
          </cell>
          <cell r="BG18" t="str">
            <v>その他</v>
          </cell>
        </row>
        <row r="19">
          <cell r="BA19" t="str">
            <v>視床出血</v>
          </cell>
        </row>
        <row r="20">
          <cell r="BA20" t="str">
            <v>被殻出血</v>
          </cell>
          <cell r="BG20" t="str">
            <v>良</v>
          </cell>
        </row>
        <row r="21">
          <cell r="BA21" t="str">
            <v>皮質下出血</v>
          </cell>
          <cell r="BG21" t="str">
            <v>不良</v>
          </cell>
        </row>
        <row r="22">
          <cell r="BA22" t="str">
            <v>小脳出血</v>
          </cell>
        </row>
        <row r="23">
          <cell r="BA23" t="str">
            <v>脳幹出血</v>
          </cell>
          <cell r="BG23" t="str">
            <v>妻</v>
          </cell>
          <cell r="BI23" t="str">
            <v>常時可</v>
          </cell>
        </row>
        <row r="24">
          <cell r="BG24" t="str">
            <v>夫</v>
          </cell>
          <cell r="BI24" t="str">
            <v>夜間のみ可</v>
          </cell>
        </row>
        <row r="25">
          <cell r="BA25" t="str">
            <v>脳動静脈奇形</v>
          </cell>
          <cell r="BG25" t="str">
            <v>母</v>
          </cell>
          <cell r="BI25" t="str">
            <v>条件付き可</v>
          </cell>
        </row>
        <row r="26">
          <cell r="BA26" t="str">
            <v>もやもや病</v>
          </cell>
          <cell r="BG26" t="str">
            <v>父</v>
          </cell>
          <cell r="BI26" t="str">
            <v>不可</v>
          </cell>
        </row>
        <row r="27">
          <cell r="BA27" t="str">
            <v>硬膜脳動静脈奇形</v>
          </cell>
          <cell r="BG27" t="str">
            <v>娘</v>
          </cell>
        </row>
        <row r="28">
          <cell r="BG28" t="str">
            <v>息子</v>
          </cell>
        </row>
        <row r="29">
          <cell r="BG29" t="str">
            <v>嫁</v>
          </cell>
        </row>
        <row r="30">
          <cell r="BG30" t="str">
            <v>婿</v>
          </cell>
        </row>
        <row r="31">
          <cell r="BG31" t="str">
            <v>親戚</v>
          </cell>
        </row>
        <row r="35">
          <cell r="BD35" t="str">
            <v>診療所外来</v>
          </cell>
          <cell r="BP35" t="str">
            <v>自宅</v>
          </cell>
        </row>
        <row r="36">
          <cell r="BD36" t="str">
            <v>病院外来</v>
          </cell>
          <cell r="BP36" t="str">
            <v>介護老人保健施設</v>
          </cell>
        </row>
        <row r="37">
          <cell r="BD37" t="str">
            <v>短期入所（生活・療養）</v>
          </cell>
          <cell r="BP37" t="str">
            <v>特別養護老人ホーム</v>
          </cell>
        </row>
        <row r="38">
          <cell r="BD38" t="str">
            <v>小規模多機能</v>
          </cell>
          <cell r="BP38" t="str">
            <v>転院（回復期施設基準届出病院）</v>
          </cell>
        </row>
        <row r="39">
          <cell r="BD39" t="str">
            <v>通所・介護リハビリテーション</v>
          </cell>
          <cell r="BP39" t="str">
            <v>転院（非届出病院）</v>
          </cell>
        </row>
        <row r="40">
          <cell r="BD40" t="str">
            <v>訪問看護・介護</v>
          </cell>
          <cell r="BP40" t="str">
            <v>転院（能登地域以外）</v>
          </cell>
        </row>
        <row r="41">
          <cell r="BD41" t="str">
            <v>訪問リハビリテーション</v>
          </cell>
          <cell r="BP41" t="str">
            <v>死亡退院</v>
          </cell>
        </row>
        <row r="42">
          <cell r="BD42" t="str">
            <v>訪問入浴</v>
          </cell>
          <cell r="BP42" t="str">
            <v>その他</v>
          </cell>
        </row>
        <row r="43">
          <cell r="BD43" t="str">
            <v>診療なし</v>
          </cell>
        </row>
        <row r="45">
          <cell r="BD45" t="str">
            <v>布団</v>
          </cell>
        </row>
        <row r="46">
          <cell r="BD46" t="str">
            <v>ベッド</v>
          </cell>
        </row>
        <row r="48">
          <cell r="BD48" t="str">
            <v>洋</v>
          </cell>
        </row>
        <row r="49">
          <cell r="BD49" t="str">
            <v>和</v>
          </cell>
        </row>
        <row r="51">
          <cell r="BH51" t="str">
            <v>終了可能</v>
          </cell>
        </row>
        <row r="52">
          <cell r="BH52" t="str">
            <v>継続（回復期へ）</v>
          </cell>
        </row>
        <row r="53">
          <cell r="BH53" t="str">
            <v>継続（維持期へ）</v>
          </cell>
        </row>
        <row r="55">
          <cell r="BH55" t="str">
            <v>復職</v>
          </cell>
        </row>
        <row r="56">
          <cell r="BH56" t="str">
            <v>転職</v>
          </cell>
        </row>
        <row r="57">
          <cell r="BH57" t="str">
            <v>無職</v>
          </cell>
        </row>
        <row r="60">
          <cell r="BD60" t="str">
            <v>あり</v>
          </cell>
          <cell r="BG60">
            <v>1</v>
          </cell>
          <cell r="BI60">
            <v>1</v>
          </cell>
        </row>
        <row r="61">
          <cell r="BD61" t="str">
            <v>なし</v>
          </cell>
          <cell r="BG61">
            <v>2</v>
          </cell>
          <cell r="BI61">
            <v>2</v>
          </cell>
        </row>
        <row r="62">
          <cell r="BD62" t="str">
            <v>申請中</v>
          </cell>
          <cell r="BI62">
            <v>3</v>
          </cell>
        </row>
        <row r="63">
          <cell r="BI63">
            <v>4</v>
          </cell>
        </row>
        <row r="64">
          <cell r="BI64">
            <v>5</v>
          </cell>
        </row>
        <row r="66">
          <cell r="BD66" t="str">
            <v>正常</v>
          </cell>
          <cell r="BG66" t="str">
            <v>正常</v>
          </cell>
        </row>
        <row r="67">
          <cell r="BD67" t="str">
            <v>J1</v>
          </cell>
          <cell r="BG67" t="str">
            <v>I</v>
          </cell>
        </row>
        <row r="68">
          <cell r="BD68" t="str">
            <v>J2</v>
          </cell>
          <cell r="BG68" t="str">
            <v>IIa</v>
          </cell>
        </row>
        <row r="69">
          <cell r="BD69" t="str">
            <v>A1</v>
          </cell>
          <cell r="BG69" t="str">
            <v>IIb</v>
          </cell>
        </row>
        <row r="70">
          <cell r="BD70" t="str">
            <v>A2</v>
          </cell>
          <cell r="BG70" t="str">
            <v>IIIa</v>
          </cell>
        </row>
        <row r="71">
          <cell r="BD71" t="str">
            <v>B1</v>
          </cell>
          <cell r="BG71" t="str">
            <v>IIIb</v>
          </cell>
        </row>
        <row r="72">
          <cell r="BD72" t="str">
            <v>B2</v>
          </cell>
          <cell r="BG72" t="str">
            <v>IV</v>
          </cell>
        </row>
        <row r="73">
          <cell r="BD73" t="str">
            <v>C1</v>
          </cell>
          <cell r="BG73" t="str">
            <v>M</v>
          </cell>
        </row>
        <row r="74">
          <cell r="BD74" t="str">
            <v>C2</v>
          </cell>
        </row>
        <row r="76">
          <cell r="BD76" t="str">
            <v>自立</v>
          </cell>
          <cell r="BF76" t="str">
            <v>臥床</v>
          </cell>
          <cell r="BH76" t="str">
            <v>右</v>
          </cell>
          <cell r="BI76" t="str">
            <v>不変</v>
          </cell>
        </row>
        <row r="77">
          <cell r="BD77" t="str">
            <v>介助</v>
          </cell>
          <cell r="BF77" t="str">
            <v>車椅子</v>
          </cell>
          <cell r="BH77" t="str">
            <v>左</v>
          </cell>
          <cell r="BI77" t="str">
            <v>改善</v>
          </cell>
        </row>
        <row r="78">
          <cell r="BF78" t="str">
            <v>歩行</v>
          </cell>
          <cell r="BI78" t="str">
            <v>悪化</v>
          </cell>
        </row>
      </sheetData>
      <sheetData sheetId="2">
        <row r="28">
          <cell r="CF28">
            <v>0</v>
          </cell>
          <cell r="CG28">
            <v>1</v>
          </cell>
          <cell r="CH28">
            <v>0</v>
          </cell>
          <cell r="CI28" t="str">
            <v>I</v>
          </cell>
          <cell r="CJ28" t="str">
            <v>I</v>
          </cell>
          <cell r="CK28" t="str">
            <v>Ia</v>
          </cell>
        </row>
        <row r="29">
          <cell r="CF29">
            <v>1</v>
          </cell>
          <cell r="CG29">
            <v>2</v>
          </cell>
          <cell r="CH29">
            <v>1</v>
          </cell>
          <cell r="CI29" t="str">
            <v>II</v>
          </cell>
          <cell r="CJ29" t="str">
            <v>IIa</v>
          </cell>
          <cell r="CK29" t="str">
            <v>Ib</v>
          </cell>
        </row>
        <row r="30">
          <cell r="CF30">
            <v>2</v>
          </cell>
          <cell r="CG30">
            <v>3</v>
          </cell>
          <cell r="CH30">
            <v>2</v>
          </cell>
          <cell r="CI30" t="str">
            <v>III</v>
          </cell>
          <cell r="CJ30" t="str">
            <v>IIb</v>
          </cell>
          <cell r="CK30" t="str">
            <v>Iia</v>
          </cell>
        </row>
        <row r="31">
          <cell r="CF31">
            <v>3</v>
          </cell>
          <cell r="CG31">
            <v>10</v>
          </cell>
          <cell r="CH31">
            <v>3</v>
          </cell>
          <cell r="CI31" t="str">
            <v>IV</v>
          </cell>
          <cell r="CJ31" t="str">
            <v>IIIa</v>
          </cell>
          <cell r="CK31" t="str">
            <v>IIb</v>
          </cell>
        </row>
        <row r="32">
          <cell r="CF32">
            <v>4</v>
          </cell>
          <cell r="CG32">
            <v>20</v>
          </cell>
          <cell r="CH32">
            <v>4</v>
          </cell>
          <cell r="CI32" t="str">
            <v>V</v>
          </cell>
          <cell r="CJ32" t="str">
            <v>IIIb</v>
          </cell>
          <cell r="CK32" t="str">
            <v>IIIa</v>
          </cell>
        </row>
        <row r="33">
          <cell r="CF33">
            <v>5</v>
          </cell>
          <cell r="CG33">
            <v>30</v>
          </cell>
          <cell r="CH33">
            <v>5</v>
          </cell>
          <cell r="CJ33" t="str">
            <v>IVa</v>
          </cell>
          <cell r="CK33" t="str">
            <v>IIIb</v>
          </cell>
        </row>
        <row r="34">
          <cell r="CF34">
            <v>6</v>
          </cell>
          <cell r="CG34">
            <v>100</v>
          </cell>
          <cell r="CH34">
            <v>6</v>
          </cell>
          <cell r="CJ34" t="str">
            <v>IVb</v>
          </cell>
        </row>
        <row r="35">
          <cell r="CF35">
            <v>7</v>
          </cell>
          <cell r="CG35">
            <v>200</v>
          </cell>
          <cell r="CH35">
            <v>7</v>
          </cell>
          <cell r="CJ35" t="str">
            <v>Va</v>
          </cell>
        </row>
        <row r="36">
          <cell r="CF36">
            <v>8</v>
          </cell>
          <cell r="CG36">
            <v>300</v>
          </cell>
          <cell r="CH36">
            <v>8</v>
          </cell>
          <cell r="CJ36" t="str">
            <v>Vb</v>
          </cell>
        </row>
        <row r="37">
          <cell r="CF37">
            <v>9</v>
          </cell>
          <cell r="CH37">
            <v>9</v>
          </cell>
        </row>
        <row r="38">
          <cell r="CF38">
            <v>10</v>
          </cell>
          <cell r="CH38">
            <v>10</v>
          </cell>
        </row>
        <row r="39">
          <cell r="CF39">
            <v>11</v>
          </cell>
          <cell r="CH39">
            <v>11</v>
          </cell>
        </row>
        <row r="40">
          <cell r="CF40">
            <v>12</v>
          </cell>
          <cell r="CH40">
            <v>12</v>
          </cell>
        </row>
        <row r="41">
          <cell r="CF41">
            <v>13</v>
          </cell>
          <cell r="CH41">
            <v>13</v>
          </cell>
        </row>
        <row r="42">
          <cell r="CH42">
            <v>14</v>
          </cell>
        </row>
        <row r="43">
          <cell r="CH43">
            <v>15</v>
          </cell>
        </row>
        <row r="44">
          <cell r="CH44">
            <v>16</v>
          </cell>
        </row>
        <row r="45">
          <cell r="CH45">
            <v>17</v>
          </cell>
        </row>
        <row r="46">
          <cell r="CH46">
            <v>18</v>
          </cell>
        </row>
        <row r="47">
          <cell r="CH47">
            <v>18</v>
          </cell>
        </row>
        <row r="48">
          <cell r="CH48">
            <v>20</v>
          </cell>
        </row>
        <row r="49">
          <cell r="CH49">
            <v>21</v>
          </cell>
        </row>
        <row r="50">
          <cell r="CH50">
            <v>22</v>
          </cell>
        </row>
        <row r="51">
          <cell r="CH51">
            <v>23</v>
          </cell>
        </row>
        <row r="52">
          <cell r="CH52">
            <v>24</v>
          </cell>
        </row>
        <row r="53">
          <cell r="CH53">
            <v>25</v>
          </cell>
        </row>
        <row r="54">
          <cell r="CH54">
            <v>26</v>
          </cell>
        </row>
        <row r="55">
          <cell r="CH55">
            <v>27</v>
          </cell>
        </row>
        <row r="56">
          <cell r="CH56">
            <v>28</v>
          </cell>
        </row>
        <row r="57">
          <cell r="CH57">
            <v>29</v>
          </cell>
        </row>
        <row r="58">
          <cell r="CH58">
            <v>30</v>
          </cell>
        </row>
        <row r="59">
          <cell r="CH59">
            <v>31</v>
          </cell>
        </row>
        <row r="60">
          <cell r="CH60">
            <v>32</v>
          </cell>
        </row>
        <row r="61">
          <cell r="CH61">
            <v>33</v>
          </cell>
        </row>
        <row r="62">
          <cell r="CH62">
            <v>34</v>
          </cell>
        </row>
        <row r="63">
          <cell r="CH63">
            <v>35</v>
          </cell>
        </row>
        <row r="64">
          <cell r="CH64">
            <v>37</v>
          </cell>
        </row>
        <row r="65">
          <cell r="CH65">
            <v>38</v>
          </cell>
        </row>
        <row r="66">
          <cell r="CH66">
            <v>39</v>
          </cell>
        </row>
        <row r="67">
          <cell r="CH67">
            <v>40</v>
          </cell>
        </row>
        <row r="68">
          <cell r="CH68">
            <v>41</v>
          </cell>
        </row>
        <row r="69">
          <cell r="CH69">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情報"/>
      <sheetName val="要約用紙"/>
      <sheetName val="リハ経過"/>
      <sheetName val="CD栄養情報用紙"/>
      <sheetName val="栄養情報用紙"/>
    </sheetNames>
    <sheetDataSet>
      <sheetData sheetId="0">
        <row r="5">
          <cell r="BG5" t="str">
            <v>あり</v>
          </cell>
        </row>
        <row r="6">
          <cell r="BG6" t="str">
            <v>なし</v>
          </cell>
        </row>
        <row r="20">
          <cell r="BG20" t="str">
            <v>良</v>
          </cell>
        </row>
        <row r="21">
          <cell r="BG21" t="str">
            <v>不良</v>
          </cell>
        </row>
        <row r="23">
          <cell r="BG23" t="str">
            <v>妻</v>
          </cell>
          <cell r="BI23" t="str">
            <v>常時可</v>
          </cell>
        </row>
        <row r="24">
          <cell r="BG24" t="str">
            <v>夫</v>
          </cell>
          <cell r="BI24" t="str">
            <v>夜間のみ可</v>
          </cell>
        </row>
        <row r="25">
          <cell r="BG25" t="str">
            <v>母</v>
          </cell>
          <cell r="BI25" t="str">
            <v>条件付き可</v>
          </cell>
        </row>
        <row r="26">
          <cell r="BG26" t="str">
            <v>父</v>
          </cell>
          <cell r="BI26" t="str">
            <v>不可</v>
          </cell>
        </row>
        <row r="27">
          <cell r="BG27" t="str">
            <v>娘</v>
          </cell>
        </row>
        <row r="28">
          <cell r="BG28" t="str">
            <v>息子</v>
          </cell>
        </row>
        <row r="29">
          <cell r="BG29" t="str">
            <v>嫁</v>
          </cell>
        </row>
        <row r="30">
          <cell r="BG30" t="str">
            <v>婿</v>
          </cell>
        </row>
        <row r="31">
          <cell r="BG31" t="str">
            <v>親戚</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題目"/>
      <sheetName val="患者情報"/>
      <sheetName val="マスタ"/>
    </sheetNames>
    <sheetDataSet>
      <sheetData sheetId="2">
        <row r="2">
          <cell r="A2" t="str">
            <v>上肢</v>
          </cell>
        </row>
        <row r="4">
          <cell r="A4" t="str">
            <v>脊椎</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D基本情報(1)"/>
      <sheetName val="CD基本情報"/>
      <sheetName val="CD要約用紙"/>
      <sheetName val="CDリハ経過"/>
      <sheetName val="CD栄養情報用紙"/>
      <sheetName val="基本情報"/>
      <sheetName val="要約用紙"/>
      <sheetName val="リハ経過"/>
      <sheetName val="栄養情報用紙"/>
    </sheetNames>
    <sheetDataSet>
      <sheetData sheetId="0">
        <row r="5">
          <cell r="BG5" t="str">
            <v>あり</v>
          </cell>
        </row>
        <row r="6">
          <cell r="BG6" t="str">
            <v>なし</v>
          </cell>
        </row>
        <row r="8">
          <cell r="BG8" t="str">
            <v>脳外科</v>
          </cell>
        </row>
        <row r="9">
          <cell r="BG9" t="str">
            <v>神経内科</v>
          </cell>
        </row>
        <row r="10">
          <cell r="BC10" t="str">
            <v>初発</v>
          </cell>
          <cell r="BG10" t="str">
            <v>内科</v>
          </cell>
        </row>
        <row r="11">
          <cell r="BC11" t="str">
            <v>再発</v>
          </cell>
          <cell r="BG11" t="str">
            <v>リハビリ科</v>
          </cell>
        </row>
        <row r="12">
          <cell r="BA12" t="str">
            <v>アテローム血栓性脳梗塞</v>
          </cell>
          <cell r="BG12" t="str">
            <v>その他</v>
          </cell>
        </row>
        <row r="13">
          <cell r="BA13" t="str">
            <v>ラクナ梗塞</v>
          </cell>
        </row>
        <row r="14">
          <cell r="BA14" t="str">
            <v>心原性脳塞栓症</v>
          </cell>
          <cell r="BG14" t="str">
            <v>在宅</v>
          </cell>
        </row>
        <row r="15">
          <cell r="BA15" t="str">
            <v>病型不明の脳梗塞</v>
          </cell>
          <cell r="BG15" t="str">
            <v>介護老人保健施設</v>
          </cell>
        </row>
        <row r="16">
          <cell r="BA16" t="str">
            <v>高血圧性脳内出血</v>
          </cell>
          <cell r="BG16" t="str">
            <v>特別養護老人ホーム</v>
          </cell>
        </row>
        <row r="17">
          <cell r="BA17" t="str">
            <v>クモ膜下出血</v>
          </cell>
          <cell r="BG17" t="str">
            <v>医療機関</v>
          </cell>
        </row>
        <row r="18">
          <cell r="BA18" t="str">
            <v>その他</v>
          </cell>
          <cell r="BG18" t="str">
            <v>その他</v>
          </cell>
        </row>
        <row r="19">
          <cell r="BA19" t="str">
            <v>視床出血</v>
          </cell>
        </row>
        <row r="20">
          <cell r="BA20" t="str">
            <v>被殻出血</v>
          </cell>
          <cell r="BG20" t="str">
            <v>良</v>
          </cell>
        </row>
        <row r="21">
          <cell r="BA21" t="str">
            <v>皮質下出血</v>
          </cell>
          <cell r="BG21" t="str">
            <v>不良</v>
          </cell>
        </row>
        <row r="22">
          <cell r="BA22" t="str">
            <v>小脳出血</v>
          </cell>
        </row>
        <row r="23">
          <cell r="BA23" t="str">
            <v>脳幹出血</v>
          </cell>
          <cell r="BG23" t="str">
            <v>妻</v>
          </cell>
          <cell r="BI23" t="str">
            <v>常時可</v>
          </cell>
        </row>
        <row r="24">
          <cell r="BG24" t="str">
            <v>夫</v>
          </cell>
          <cell r="BI24" t="str">
            <v>夜間のみ可</v>
          </cell>
        </row>
        <row r="25">
          <cell r="BA25" t="str">
            <v>脳動静脈奇形</v>
          </cell>
          <cell r="BG25" t="str">
            <v>母</v>
          </cell>
          <cell r="BI25" t="str">
            <v>条件付き可</v>
          </cell>
        </row>
        <row r="26">
          <cell r="BA26" t="str">
            <v>もやもや病</v>
          </cell>
          <cell r="BG26" t="str">
            <v>父</v>
          </cell>
          <cell r="BI26" t="str">
            <v>不可</v>
          </cell>
        </row>
        <row r="27">
          <cell r="BA27" t="str">
            <v>硬膜脳動静脈奇形</v>
          </cell>
          <cell r="BG27" t="str">
            <v>娘</v>
          </cell>
        </row>
        <row r="28">
          <cell r="BG28" t="str">
            <v>息子</v>
          </cell>
        </row>
        <row r="29">
          <cell r="BG29" t="str">
            <v>嫁</v>
          </cell>
        </row>
        <row r="30">
          <cell r="BG30" t="str">
            <v>婿</v>
          </cell>
        </row>
        <row r="31">
          <cell r="BG31" t="str">
            <v>親戚</v>
          </cell>
        </row>
        <row r="35">
          <cell r="BD35" t="str">
            <v>診療所外来</v>
          </cell>
          <cell r="BP35" t="str">
            <v>自宅</v>
          </cell>
        </row>
        <row r="36">
          <cell r="BD36" t="str">
            <v>病院外来</v>
          </cell>
          <cell r="BP36" t="str">
            <v>介護老人保健施設</v>
          </cell>
        </row>
        <row r="37">
          <cell r="BD37" t="str">
            <v>短期入所（生活・療養）</v>
          </cell>
          <cell r="BP37" t="str">
            <v>特別養護老人ホーム</v>
          </cell>
        </row>
        <row r="38">
          <cell r="BD38" t="str">
            <v>小規模多機能</v>
          </cell>
          <cell r="BP38" t="str">
            <v>転院（回復期施設基準届出病院）</v>
          </cell>
        </row>
        <row r="39">
          <cell r="BD39" t="str">
            <v>通所・介護リハビリテーション</v>
          </cell>
          <cell r="BP39" t="str">
            <v>転院（非届出病院）</v>
          </cell>
        </row>
        <row r="40">
          <cell r="BD40" t="str">
            <v>訪問看護・介護</v>
          </cell>
          <cell r="BP40" t="str">
            <v>転院（能登地域以外）</v>
          </cell>
        </row>
        <row r="41">
          <cell r="BD41" t="str">
            <v>訪問リハビリテーション</v>
          </cell>
          <cell r="BP41" t="str">
            <v>死亡退院</v>
          </cell>
        </row>
        <row r="42">
          <cell r="BD42" t="str">
            <v>訪問入浴</v>
          </cell>
          <cell r="BP42" t="str">
            <v>その他</v>
          </cell>
        </row>
        <row r="43">
          <cell r="BD43" t="str">
            <v>診療なし</v>
          </cell>
        </row>
        <row r="45">
          <cell r="BD45" t="str">
            <v>布団</v>
          </cell>
        </row>
        <row r="46">
          <cell r="BD46" t="str">
            <v>ベッド</v>
          </cell>
        </row>
        <row r="48">
          <cell r="BD48" t="str">
            <v>洋</v>
          </cell>
        </row>
        <row r="49">
          <cell r="BD49" t="str">
            <v>和</v>
          </cell>
        </row>
        <row r="51">
          <cell r="BH51" t="str">
            <v>終了可能</v>
          </cell>
        </row>
        <row r="52">
          <cell r="BH52" t="str">
            <v>継続（回復期へ）</v>
          </cell>
        </row>
        <row r="53">
          <cell r="BH53" t="str">
            <v>継続（維持期へ）</v>
          </cell>
        </row>
        <row r="55">
          <cell r="BH55" t="str">
            <v>復職</v>
          </cell>
        </row>
        <row r="56">
          <cell r="BH56" t="str">
            <v>転職</v>
          </cell>
        </row>
        <row r="57">
          <cell r="BH57" t="str">
            <v>無職</v>
          </cell>
        </row>
        <row r="60">
          <cell r="BD60" t="str">
            <v>あり</v>
          </cell>
          <cell r="BG60">
            <v>1</v>
          </cell>
          <cell r="BI60">
            <v>1</v>
          </cell>
        </row>
        <row r="61">
          <cell r="BD61" t="str">
            <v>なし</v>
          </cell>
          <cell r="BG61">
            <v>2</v>
          </cell>
          <cell r="BI61">
            <v>2</v>
          </cell>
        </row>
        <row r="62">
          <cell r="BD62" t="str">
            <v>申請中</v>
          </cell>
          <cell r="BI62">
            <v>3</v>
          </cell>
        </row>
        <row r="63">
          <cell r="BI63">
            <v>4</v>
          </cell>
        </row>
        <row r="64">
          <cell r="BI64">
            <v>5</v>
          </cell>
        </row>
        <row r="66">
          <cell r="BD66" t="str">
            <v>正常</v>
          </cell>
          <cell r="BG66" t="str">
            <v>正常</v>
          </cell>
        </row>
        <row r="67">
          <cell r="BD67" t="str">
            <v>J1</v>
          </cell>
          <cell r="BG67" t="str">
            <v>I</v>
          </cell>
        </row>
        <row r="68">
          <cell r="BD68" t="str">
            <v>J2</v>
          </cell>
          <cell r="BG68" t="str">
            <v>IIa</v>
          </cell>
        </row>
        <row r="69">
          <cell r="BD69" t="str">
            <v>A1</v>
          </cell>
          <cell r="BG69" t="str">
            <v>IIb</v>
          </cell>
        </row>
        <row r="70">
          <cell r="BD70" t="str">
            <v>A2</v>
          </cell>
          <cell r="BG70" t="str">
            <v>IIIa</v>
          </cell>
        </row>
        <row r="71">
          <cell r="BD71" t="str">
            <v>B1</v>
          </cell>
          <cell r="BG71" t="str">
            <v>IIIb</v>
          </cell>
        </row>
        <row r="72">
          <cell r="BD72" t="str">
            <v>B2</v>
          </cell>
          <cell r="BG72" t="str">
            <v>IV</v>
          </cell>
        </row>
        <row r="73">
          <cell r="BD73" t="str">
            <v>C1</v>
          </cell>
          <cell r="BG73" t="str">
            <v>M</v>
          </cell>
        </row>
        <row r="74">
          <cell r="BD74" t="str">
            <v>C2</v>
          </cell>
        </row>
        <row r="76">
          <cell r="BD76" t="str">
            <v>自立</v>
          </cell>
          <cell r="BF76" t="str">
            <v>臥床</v>
          </cell>
          <cell r="BH76" t="str">
            <v>右</v>
          </cell>
          <cell r="BI76" t="str">
            <v>不変</v>
          </cell>
        </row>
        <row r="77">
          <cell r="BD77" t="str">
            <v>介助</v>
          </cell>
          <cell r="BF77" t="str">
            <v>車椅子</v>
          </cell>
          <cell r="BH77" t="str">
            <v>左</v>
          </cell>
          <cell r="BI77" t="str">
            <v>改善</v>
          </cell>
        </row>
        <row r="78">
          <cell r="BF78" t="str">
            <v>歩行</v>
          </cell>
          <cell r="BI78" t="str">
            <v>悪化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題目"/>
      <sheetName val="患者情報"/>
      <sheetName val="マスタ"/>
    </sheetNames>
    <sheetDataSet>
      <sheetData sheetId="2">
        <row r="2">
          <cell r="A2" t="str">
            <v>上肢</v>
          </cell>
        </row>
        <row r="4">
          <cell r="A4" t="str">
            <v>脊椎</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2)"/>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HL254"/>
  <sheetViews>
    <sheetView zoomScalePageLayoutView="0" workbookViewId="0" topLeftCell="A1">
      <selection activeCell="AC1" sqref="AC1:AG1"/>
    </sheetView>
  </sheetViews>
  <sheetFormatPr defaultColWidth="9.00390625" defaultRowHeight="13.5"/>
  <cols>
    <col min="1" max="84" width="3.125" style="301" customWidth="1"/>
    <col min="85" max="85" width="3.75390625" style="302" customWidth="1"/>
    <col min="86" max="86" width="4.375" style="302" customWidth="1"/>
    <col min="87" max="89" width="4.25390625" style="302" customWidth="1"/>
    <col min="90" max="91" width="9.00390625" style="301" customWidth="1"/>
    <col min="92" max="92" width="4.375" style="301" customWidth="1"/>
    <col min="93" max="93" width="4.75390625" style="301" customWidth="1"/>
    <col min="94" max="94" width="4.125" style="301" customWidth="1"/>
    <col min="95" max="95" width="6.25390625" style="301" customWidth="1"/>
    <col min="96" max="103" width="4.125" style="301" customWidth="1"/>
    <col min="104" max="104" width="5.625" style="301" bestFit="1" customWidth="1"/>
    <col min="105" max="105" width="5.50390625" style="301" bestFit="1" customWidth="1"/>
    <col min="106" max="109" width="4.125" style="301" customWidth="1"/>
    <col min="110" max="120" width="4.625" style="301" customWidth="1"/>
    <col min="121" max="16384" width="9.00390625" style="301" customWidth="1"/>
  </cols>
  <sheetData>
    <row r="1" spans="2:172" ht="22.5" customHeight="1">
      <c r="B1" s="446"/>
      <c r="C1" s="446"/>
      <c r="D1" s="446"/>
      <c r="E1" s="446"/>
      <c r="F1" s="446"/>
      <c r="G1" s="446"/>
      <c r="H1" s="446"/>
      <c r="I1" s="446"/>
      <c r="J1" s="446"/>
      <c r="K1" s="446"/>
      <c r="L1" s="446"/>
      <c r="M1" s="446"/>
      <c r="N1" s="446"/>
      <c r="O1" s="446"/>
      <c r="P1" s="446"/>
      <c r="Q1" s="446"/>
      <c r="R1" s="446"/>
      <c r="S1" s="446"/>
      <c r="T1" s="446"/>
      <c r="U1" s="446"/>
      <c r="V1" s="446"/>
      <c r="W1" s="446"/>
      <c r="X1" s="446"/>
      <c r="Y1" s="449"/>
      <c r="Z1" s="449"/>
      <c r="AA1" s="449"/>
      <c r="AB1" s="449"/>
      <c r="AC1" s="588" t="s">
        <v>665</v>
      </c>
      <c r="AD1" s="589"/>
      <c r="AE1" s="589"/>
      <c r="AF1" s="589"/>
      <c r="AG1" s="590"/>
      <c r="AH1" s="446"/>
      <c r="AI1" s="446"/>
      <c r="EL1" s="301" t="s">
        <v>7</v>
      </c>
      <c r="EM1" s="301" t="s">
        <v>100</v>
      </c>
      <c r="EN1" s="301" t="s">
        <v>8</v>
      </c>
      <c r="EQ1" s="301" t="s">
        <v>548</v>
      </c>
      <c r="ET1" s="303" t="s">
        <v>9</v>
      </c>
      <c r="EV1" s="304" t="s">
        <v>10</v>
      </c>
      <c r="EW1" s="305">
        <v>0</v>
      </c>
      <c r="EX1" s="304" t="s">
        <v>101</v>
      </c>
      <c r="EY1" s="304" t="s">
        <v>11</v>
      </c>
      <c r="EZ1" s="304" t="s">
        <v>102</v>
      </c>
      <c r="FA1" s="339" t="s">
        <v>1541</v>
      </c>
      <c r="FL1" s="302"/>
      <c r="FM1" s="302"/>
      <c r="FN1" s="302"/>
      <c r="FO1" s="302"/>
      <c r="FP1" s="302"/>
    </row>
    <row r="2" spans="2:172" ht="3" customHeight="1">
      <c r="B2" s="446"/>
      <c r="C2" s="446"/>
      <c r="D2" s="446"/>
      <c r="E2" s="446"/>
      <c r="F2" s="446"/>
      <c r="G2" s="446"/>
      <c r="H2" s="446"/>
      <c r="I2" s="446"/>
      <c r="J2" s="446"/>
      <c r="K2" s="446"/>
      <c r="L2" s="446"/>
      <c r="M2" s="446"/>
      <c r="N2" s="446"/>
      <c r="O2" s="446"/>
      <c r="P2" s="446"/>
      <c r="Q2" s="446"/>
      <c r="R2" s="446"/>
      <c r="S2" s="446"/>
      <c r="T2" s="446"/>
      <c r="U2" s="446"/>
      <c r="V2" s="446"/>
      <c r="W2" s="446"/>
      <c r="X2" s="446"/>
      <c r="Y2" s="446"/>
      <c r="Z2" s="447"/>
      <c r="AA2" s="448"/>
      <c r="AB2" s="448"/>
      <c r="AC2" s="446"/>
      <c r="AD2" s="446"/>
      <c r="AE2" s="446"/>
      <c r="AF2" s="446"/>
      <c r="AG2" s="446"/>
      <c r="AH2" s="446"/>
      <c r="AI2" s="446"/>
      <c r="ET2" s="303"/>
      <c r="EV2" s="304"/>
      <c r="EW2" s="305"/>
      <c r="EX2" s="304"/>
      <c r="EY2" s="304"/>
      <c r="EZ2" s="304"/>
      <c r="FA2" s="339"/>
      <c r="FL2" s="302"/>
      <c r="FM2" s="302"/>
      <c r="FN2" s="302"/>
      <c r="FO2" s="302"/>
      <c r="FP2" s="302"/>
    </row>
    <row r="3" spans="2:157" ht="28.5" customHeight="1">
      <c r="B3" s="514" t="s">
        <v>770</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6"/>
      <c r="EL3" s="301" t="s">
        <v>12</v>
      </c>
      <c r="EM3" s="301" t="s">
        <v>103</v>
      </c>
      <c r="EN3" s="301" t="s">
        <v>13</v>
      </c>
      <c r="EQ3" s="301" t="s">
        <v>550</v>
      </c>
      <c r="ET3" s="303" t="s">
        <v>14</v>
      </c>
      <c r="EV3" s="305">
        <v>1</v>
      </c>
      <c r="EW3" s="305">
        <v>1</v>
      </c>
      <c r="EX3" s="304" t="s">
        <v>104</v>
      </c>
      <c r="EY3" s="302" t="s">
        <v>15</v>
      </c>
      <c r="EZ3" s="304" t="s">
        <v>105</v>
      </c>
      <c r="FA3" s="339" t="s">
        <v>1542</v>
      </c>
    </row>
    <row r="4" spans="2:157" ht="14.25">
      <c r="B4" s="306"/>
      <c r="C4" s="307"/>
      <c r="D4" s="307"/>
      <c r="E4" s="307"/>
      <c r="F4" s="307"/>
      <c r="G4" s="307"/>
      <c r="H4" s="307"/>
      <c r="I4" s="307"/>
      <c r="J4" s="307"/>
      <c r="K4" s="308"/>
      <c r="L4" s="308"/>
      <c r="M4" s="308"/>
      <c r="N4" s="308"/>
      <c r="O4" s="308"/>
      <c r="P4" s="308"/>
      <c r="Q4" s="308"/>
      <c r="R4" s="308"/>
      <c r="S4" s="308"/>
      <c r="T4" s="308"/>
      <c r="U4" s="307"/>
      <c r="V4" s="307"/>
      <c r="W4" s="307"/>
      <c r="X4" s="307"/>
      <c r="Y4" s="307"/>
      <c r="Z4" s="307"/>
      <c r="AA4" s="307"/>
      <c r="AB4" s="307"/>
      <c r="AC4" s="307"/>
      <c r="AD4" s="307"/>
      <c r="AE4" s="307"/>
      <c r="AF4" s="307"/>
      <c r="AG4" s="307"/>
      <c r="AH4" s="307"/>
      <c r="AI4" s="309"/>
      <c r="EL4" s="301" t="s">
        <v>16</v>
      </c>
      <c r="EN4" s="301" t="s">
        <v>17</v>
      </c>
      <c r="EQ4" s="301" t="s">
        <v>18</v>
      </c>
      <c r="ET4" s="303" t="s">
        <v>19</v>
      </c>
      <c r="EV4" s="305">
        <v>2</v>
      </c>
      <c r="EW4" s="305">
        <v>2</v>
      </c>
      <c r="EX4" s="304" t="s">
        <v>106</v>
      </c>
      <c r="EY4" s="302" t="s">
        <v>20</v>
      </c>
      <c r="EZ4" s="304" t="s">
        <v>107</v>
      </c>
      <c r="FA4" s="339" t="s">
        <v>1543</v>
      </c>
    </row>
    <row r="5" spans="2:156" ht="14.25">
      <c r="B5" s="306"/>
      <c r="C5" s="520" t="s">
        <v>21</v>
      </c>
      <c r="D5" s="520"/>
      <c r="E5" s="572">
        <f>IF('基本情報'!N10="","",'基本情報'!N10)</f>
      </c>
      <c r="F5" s="572"/>
      <c r="G5" s="572"/>
      <c r="H5" s="572"/>
      <c r="I5" s="310"/>
      <c r="J5" s="520" t="s">
        <v>22</v>
      </c>
      <c r="K5" s="520"/>
      <c r="L5" s="520">
        <f>IF('基本情報'!AB9="","",'基本情報'!AB9)</f>
      </c>
      <c r="M5" s="520"/>
      <c r="N5" s="311"/>
      <c r="O5" s="520" t="s">
        <v>23</v>
      </c>
      <c r="P5" s="520"/>
      <c r="Q5" s="520">
        <f>IF('基本情報'!AV9="","",'基本情報'!AV9)</f>
      </c>
      <c r="R5" s="520"/>
      <c r="S5" s="310" t="s">
        <v>371</v>
      </c>
      <c r="T5" s="308"/>
      <c r="U5" s="444" t="s">
        <v>1596</v>
      </c>
      <c r="V5" s="445"/>
      <c r="W5" s="445"/>
      <c r="X5" s="445"/>
      <c r="Y5" s="445"/>
      <c r="Z5" s="445"/>
      <c r="AA5" s="445"/>
      <c r="AB5" s="445"/>
      <c r="AC5" s="445"/>
      <c r="AD5" s="445"/>
      <c r="AE5" s="307"/>
      <c r="AF5" s="307"/>
      <c r="AG5" s="307"/>
      <c r="AH5" s="307"/>
      <c r="AI5" s="309"/>
      <c r="EN5" s="301" t="s">
        <v>24</v>
      </c>
      <c r="EQ5" s="301" t="s">
        <v>25</v>
      </c>
      <c r="ET5" s="303" t="s">
        <v>26</v>
      </c>
      <c r="EV5" s="305">
        <v>3</v>
      </c>
      <c r="EW5" s="305">
        <v>3</v>
      </c>
      <c r="EX5" s="304" t="s">
        <v>108</v>
      </c>
      <c r="EY5" s="302" t="s">
        <v>27</v>
      </c>
      <c r="EZ5" s="304" t="s">
        <v>109</v>
      </c>
    </row>
    <row r="6" spans="2:156" ht="13.5">
      <c r="B6" s="306"/>
      <c r="C6" s="311"/>
      <c r="D6" s="311"/>
      <c r="E6" s="311"/>
      <c r="F6" s="311"/>
      <c r="G6" s="311"/>
      <c r="H6" s="311"/>
      <c r="I6" s="311"/>
      <c r="J6" s="311"/>
      <c r="K6" s="311"/>
      <c r="L6" s="311"/>
      <c r="M6" s="311"/>
      <c r="N6" s="311"/>
      <c r="O6" s="311"/>
      <c r="P6" s="311"/>
      <c r="Q6" s="311"/>
      <c r="R6" s="311"/>
      <c r="S6" s="311"/>
      <c r="T6" s="311"/>
      <c r="U6" s="311"/>
      <c r="V6" s="307"/>
      <c r="W6" s="307"/>
      <c r="X6" s="307"/>
      <c r="Y6" s="307"/>
      <c r="Z6" s="307"/>
      <c r="AA6" s="307"/>
      <c r="AB6" s="307"/>
      <c r="AC6" s="307"/>
      <c r="AD6" s="307"/>
      <c r="AE6" s="307"/>
      <c r="AF6" s="307"/>
      <c r="AG6" s="307"/>
      <c r="AH6" s="307"/>
      <c r="AI6" s="309"/>
      <c r="EN6" s="301" t="s">
        <v>28</v>
      </c>
      <c r="EQ6" s="301" t="s">
        <v>29</v>
      </c>
      <c r="ET6" s="301" t="s">
        <v>30</v>
      </c>
      <c r="EV6" s="305">
        <v>10</v>
      </c>
      <c r="EW6" s="305">
        <v>4</v>
      </c>
      <c r="EX6" s="304" t="s">
        <v>110</v>
      </c>
      <c r="EY6" s="302" t="s">
        <v>31</v>
      </c>
      <c r="EZ6" s="304" t="s">
        <v>111</v>
      </c>
    </row>
    <row r="7" spans="2:156" ht="20.25" customHeight="1">
      <c r="B7" s="312"/>
      <c r="C7" s="523" t="s">
        <v>32</v>
      </c>
      <c r="D7" s="523"/>
      <c r="E7" s="523"/>
      <c r="F7" s="523"/>
      <c r="G7" s="523"/>
      <c r="H7" s="523"/>
      <c r="I7" s="525"/>
      <c r="J7" s="525"/>
      <c r="K7" s="525"/>
      <c r="L7" s="525"/>
      <c r="M7" s="525"/>
      <c r="N7" s="525"/>
      <c r="O7" s="525"/>
      <c r="P7" s="525"/>
      <c r="Q7" s="307"/>
      <c r="R7" s="307"/>
      <c r="S7" s="307"/>
      <c r="T7" s="307"/>
      <c r="U7" s="307"/>
      <c r="V7" s="307"/>
      <c r="W7" s="307"/>
      <c r="X7" s="307"/>
      <c r="Y7" s="307"/>
      <c r="Z7" s="307"/>
      <c r="AA7" s="307"/>
      <c r="AB7" s="307"/>
      <c r="AC7" s="307"/>
      <c r="AD7" s="307"/>
      <c r="AE7" s="307"/>
      <c r="AF7" s="307"/>
      <c r="AG7" s="307"/>
      <c r="AH7" s="307"/>
      <c r="AI7" s="309"/>
      <c r="AJ7" s="313"/>
      <c r="AK7" s="313"/>
      <c r="AL7" s="313"/>
      <c r="AM7" s="313"/>
      <c r="AN7" s="313"/>
      <c r="AO7" s="313"/>
      <c r="AP7" s="313"/>
      <c r="AQ7" s="313"/>
      <c r="AR7" s="313"/>
      <c r="AS7" s="313"/>
      <c r="EN7" s="301" t="s">
        <v>33</v>
      </c>
      <c r="EQ7" s="301" t="s">
        <v>34</v>
      </c>
      <c r="ET7" s="303" t="s">
        <v>35</v>
      </c>
      <c r="EV7" s="305">
        <v>20</v>
      </c>
      <c r="EW7" s="305">
        <v>5</v>
      </c>
      <c r="EX7" s="305"/>
      <c r="EY7" s="302" t="s">
        <v>36</v>
      </c>
      <c r="EZ7" s="304" t="s">
        <v>112</v>
      </c>
    </row>
    <row r="8" spans="2:156" ht="20.25" customHeight="1">
      <c r="B8" s="312"/>
      <c r="C8" s="523" t="s">
        <v>37</v>
      </c>
      <c r="D8" s="523"/>
      <c r="E8" s="523"/>
      <c r="F8" s="523"/>
      <c r="G8" s="523"/>
      <c r="H8" s="523"/>
      <c r="I8" s="574"/>
      <c r="J8" s="575"/>
      <c r="K8" s="575"/>
      <c r="L8" s="575"/>
      <c r="M8" s="575"/>
      <c r="N8" s="575"/>
      <c r="O8" s="575"/>
      <c r="P8" s="575"/>
      <c r="Q8" s="307"/>
      <c r="R8" s="307"/>
      <c r="S8" s="307"/>
      <c r="T8" s="307"/>
      <c r="U8" s="307"/>
      <c r="V8" s="307"/>
      <c r="W8" s="307"/>
      <c r="X8" s="307"/>
      <c r="Y8" s="307"/>
      <c r="Z8" s="307"/>
      <c r="AA8" s="307"/>
      <c r="AB8" s="307"/>
      <c r="AC8" s="307"/>
      <c r="AD8" s="307"/>
      <c r="AE8" s="307"/>
      <c r="AF8" s="307"/>
      <c r="AG8" s="311"/>
      <c r="AH8" s="311"/>
      <c r="AI8" s="314"/>
      <c r="AJ8" s="313"/>
      <c r="AK8" s="313"/>
      <c r="AL8" s="313"/>
      <c r="AM8" s="313"/>
      <c r="AN8" s="313"/>
      <c r="AO8" s="313"/>
      <c r="AP8" s="313"/>
      <c r="AQ8" s="313"/>
      <c r="AR8" s="313"/>
      <c r="AS8" s="313"/>
      <c r="CO8" s="543" t="s">
        <v>113</v>
      </c>
      <c r="CP8" s="543"/>
      <c r="CQ8" s="543"/>
      <c r="CR8" s="543"/>
      <c r="CS8" s="543"/>
      <c r="CT8" s="543"/>
      <c r="EN8" s="301" t="s">
        <v>38</v>
      </c>
      <c r="EQ8" s="339" t="s">
        <v>1544</v>
      </c>
      <c r="ET8" s="303" t="s">
        <v>39</v>
      </c>
      <c r="EV8" s="305">
        <v>30</v>
      </c>
      <c r="EW8" s="305">
        <v>6</v>
      </c>
      <c r="EX8" s="305"/>
      <c r="EY8" s="302" t="s">
        <v>40</v>
      </c>
      <c r="EZ8" s="305"/>
    </row>
    <row r="9" spans="2:156" ht="20.25" customHeight="1">
      <c r="B9" s="312"/>
      <c r="C9" s="523" t="s">
        <v>41</v>
      </c>
      <c r="D9" s="523"/>
      <c r="E9" s="523"/>
      <c r="F9" s="523"/>
      <c r="G9" s="523"/>
      <c r="H9" s="523"/>
      <c r="I9" s="548"/>
      <c r="J9" s="548"/>
      <c r="K9" s="548"/>
      <c r="L9" s="548"/>
      <c r="M9" s="548"/>
      <c r="N9" s="548"/>
      <c r="O9" s="548"/>
      <c r="P9" s="548"/>
      <c r="Q9" s="307"/>
      <c r="R9" s="307"/>
      <c r="S9" s="307"/>
      <c r="T9" s="307"/>
      <c r="U9" s="307"/>
      <c r="V9" s="307"/>
      <c r="W9" s="307"/>
      <c r="X9" s="307"/>
      <c r="Y9" s="307"/>
      <c r="Z9" s="307"/>
      <c r="AA9" s="307"/>
      <c r="AB9" s="307"/>
      <c r="AC9" s="307"/>
      <c r="AD9" s="307"/>
      <c r="AE9" s="307"/>
      <c r="AF9" s="307"/>
      <c r="AG9" s="307"/>
      <c r="AH9" s="307"/>
      <c r="AI9" s="309"/>
      <c r="AJ9" s="313"/>
      <c r="AK9" s="313"/>
      <c r="AL9" s="313"/>
      <c r="AM9" s="313"/>
      <c r="AN9" s="313"/>
      <c r="AO9" s="313"/>
      <c r="AP9" s="313"/>
      <c r="AQ9" s="313"/>
      <c r="AR9" s="313"/>
      <c r="AS9" s="313"/>
      <c r="CO9" s="491" t="s">
        <v>42</v>
      </c>
      <c r="CP9" s="491"/>
      <c r="CQ9" s="517" t="s">
        <v>43</v>
      </c>
      <c r="CR9" s="518"/>
      <c r="CS9" s="544" t="s">
        <v>639</v>
      </c>
      <c r="CT9" s="539"/>
      <c r="EN9" s="301" t="s">
        <v>44</v>
      </c>
      <c r="EQ9" s="339" t="s">
        <v>1545</v>
      </c>
      <c r="ET9" s="303" t="s">
        <v>45</v>
      </c>
      <c r="EV9" s="305">
        <v>100</v>
      </c>
      <c r="EW9" s="305">
        <v>7</v>
      </c>
      <c r="EX9" s="305"/>
      <c r="EY9" s="302" t="s">
        <v>46</v>
      </c>
      <c r="EZ9" s="305"/>
    </row>
    <row r="10" spans="2:156" ht="20.25" customHeight="1">
      <c r="B10" s="312"/>
      <c r="C10" s="526" t="s">
        <v>643</v>
      </c>
      <c r="D10" s="523"/>
      <c r="E10" s="523"/>
      <c r="F10" s="523"/>
      <c r="G10" s="523"/>
      <c r="H10" s="523"/>
      <c r="I10" s="525"/>
      <c r="J10" s="525"/>
      <c r="K10" s="525"/>
      <c r="L10" s="525"/>
      <c r="M10" s="525"/>
      <c r="N10" s="525"/>
      <c r="O10" s="525"/>
      <c r="P10" s="525"/>
      <c r="Q10" s="307"/>
      <c r="R10" s="307"/>
      <c r="S10" s="307"/>
      <c r="T10" s="307"/>
      <c r="U10" s="307"/>
      <c r="V10" s="307"/>
      <c r="W10" s="307"/>
      <c r="X10" s="307"/>
      <c r="Y10" s="307"/>
      <c r="Z10" s="307"/>
      <c r="AA10" s="307"/>
      <c r="AB10" s="307"/>
      <c r="AC10" s="307"/>
      <c r="AD10" s="307"/>
      <c r="AE10" s="307"/>
      <c r="AF10" s="307"/>
      <c r="AG10" s="311"/>
      <c r="AH10" s="311"/>
      <c r="AI10" s="314"/>
      <c r="AJ10" s="313"/>
      <c r="AK10" s="313"/>
      <c r="AL10" s="313"/>
      <c r="AM10" s="313"/>
      <c r="AN10" s="313"/>
      <c r="AO10" s="313"/>
      <c r="AP10" s="313"/>
      <c r="AQ10" s="313"/>
      <c r="AR10" s="313"/>
      <c r="AS10" s="313"/>
      <c r="CO10" s="491" t="s">
        <v>47</v>
      </c>
      <c r="CP10" s="491"/>
      <c r="CQ10" s="517">
        <v>15</v>
      </c>
      <c r="CR10" s="518"/>
      <c r="CS10" s="538" t="s">
        <v>48</v>
      </c>
      <c r="CT10" s="539"/>
      <c r="EN10" s="301" t="s">
        <v>49</v>
      </c>
      <c r="ET10" s="303" t="s">
        <v>50</v>
      </c>
      <c r="EV10" s="305">
        <v>200</v>
      </c>
      <c r="EW10" s="305">
        <v>8</v>
      </c>
      <c r="EX10" s="305"/>
      <c r="EY10" s="302" t="s">
        <v>51</v>
      </c>
      <c r="EZ10" s="305"/>
    </row>
    <row r="11" spans="2:156" ht="20.25" customHeight="1">
      <c r="B11" s="312"/>
      <c r="C11" s="526" t="s">
        <v>644</v>
      </c>
      <c r="D11" s="523"/>
      <c r="E11" s="523"/>
      <c r="F11" s="523"/>
      <c r="G11" s="523"/>
      <c r="H11" s="523"/>
      <c r="I11" s="555"/>
      <c r="J11" s="576"/>
      <c r="K11" s="576"/>
      <c r="L11" s="576"/>
      <c r="M11" s="576"/>
      <c r="N11" s="576"/>
      <c r="O11" s="576"/>
      <c r="P11" s="576"/>
      <c r="Q11" s="307"/>
      <c r="R11" s="307"/>
      <c r="S11" s="307"/>
      <c r="T11" s="307"/>
      <c r="U11" s="307"/>
      <c r="V11" s="307"/>
      <c r="W11" s="307"/>
      <c r="X11" s="307"/>
      <c r="Y11" s="307"/>
      <c r="Z11" s="307"/>
      <c r="AA11" s="307"/>
      <c r="AB11" s="307"/>
      <c r="AC11" s="307"/>
      <c r="AD11" s="307"/>
      <c r="AE11" s="307"/>
      <c r="AF11" s="307"/>
      <c r="AG11" s="307"/>
      <c r="AH11" s="307"/>
      <c r="AI11" s="309"/>
      <c r="AJ11" s="313"/>
      <c r="AK11" s="313"/>
      <c r="AL11" s="313"/>
      <c r="AM11" s="313"/>
      <c r="AN11" s="313"/>
      <c r="AO11" s="313"/>
      <c r="AP11" s="313"/>
      <c r="AQ11" s="313"/>
      <c r="AR11" s="313"/>
      <c r="AS11" s="313"/>
      <c r="CO11" s="491" t="s">
        <v>52</v>
      </c>
      <c r="CP11" s="491"/>
      <c r="CQ11" s="517" t="s">
        <v>53</v>
      </c>
      <c r="CR11" s="518"/>
      <c r="CS11" s="538" t="s">
        <v>48</v>
      </c>
      <c r="CT11" s="539"/>
      <c r="EV11" s="305">
        <v>300</v>
      </c>
      <c r="EW11" s="305">
        <v>9</v>
      </c>
      <c r="EX11" s="302"/>
      <c r="EY11" s="302"/>
      <c r="EZ11" s="302"/>
    </row>
    <row r="12" spans="2:156" ht="20.25" customHeight="1">
      <c r="B12" s="312"/>
      <c r="C12" s="523" t="s">
        <v>54</v>
      </c>
      <c r="D12" s="523"/>
      <c r="E12" s="523"/>
      <c r="F12" s="523"/>
      <c r="G12" s="523"/>
      <c r="H12" s="523"/>
      <c r="I12" s="525"/>
      <c r="J12" s="525"/>
      <c r="K12" s="525"/>
      <c r="L12" s="525"/>
      <c r="M12" s="525"/>
      <c r="N12" s="525"/>
      <c r="O12" s="525"/>
      <c r="P12" s="525"/>
      <c r="Q12" s="307"/>
      <c r="R12" s="496" t="s">
        <v>1540</v>
      </c>
      <c r="S12" s="521"/>
      <c r="T12" s="533"/>
      <c r="U12" s="534"/>
      <c r="V12" s="307"/>
      <c r="W12" s="307"/>
      <c r="X12" s="307"/>
      <c r="Y12" s="307"/>
      <c r="Z12" s="307"/>
      <c r="AA12" s="307"/>
      <c r="AB12" s="307"/>
      <c r="AC12" s="307"/>
      <c r="AD12" s="307"/>
      <c r="AE12" s="307"/>
      <c r="AF12" s="307"/>
      <c r="AG12" s="307"/>
      <c r="AH12" s="307"/>
      <c r="AI12" s="309"/>
      <c r="CO12" s="491" t="s">
        <v>55</v>
      </c>
      <c r="CP12" s="491"/>
      <c r="CQ12" s="517" t="s">
        <v>53</v>
      </c>
      <c r="CR12" s="518"/>
      <c r="CS12" s="538" t="s">
        <v>56</v>
      </c>
      <c r="CT12" s="539"/>
      <c r="EV12" s="302"/>
      <c r="EW12" s="305">
        <v>10</v>
      </c>
      <c r="EX12" s="302"/>
      <c r="EY12" s="302"/>
      <c r="EZ12" s="302"/>
    </row>
    <row r="13" spans="2:156" ht="20.25" customHeight="1">
      <c r="B13" s="312"/>
      <c r="C13" s="519" t="s">
        <v>57</v>
      </c>
      <c r="D13" s="519"/>
      <c r="E13" s="519"/>
      <c r="F13" s="519"/>
      <c r="G13" s="519"/>
      <c r="H13" s="519"/>
      <c r="I13" s="526"/>
      <c r="J13" s="526"/>
      <c r="K13" s="526"/>
      <c r="L13" s="526"/>
      <c r="M13" s="526"/>
      <c r="N13" s="526"/>
      <c r="O13" s="526"/>
      <c r="P13" s="526"/>
      <c r="Q13" s="311">
        <f>IF(I12="高血圧性脳内出血","←出血部位をプルダウンメニューから選択して下さい","")</f>
      </c>
      <c r="R13" s="307"/>
      <c r="S13" s="307"/>
      <c r="T13" s="307"/>
      <c r="U13" s="307"/>
      <c r="V13" s="307"/>
      <c r="W13" s="307"/>
      <c r="X13" s="307"/>
      <c r="Y13" s="307"/>
      <c r="Z13" s="307"/>
      <c r="AA13" s="307"/>
      <c r="AB13" s="307"/>
      <c r="AC13" s="307"/>
      <c r="AD13" s="307"/>
      <c r="AE13" s="307"/>
      <c r="AF13" s="307"/>
      <c r="AG13" s="307"/>
      <c r="AH13" s="307"/>
      <c r="AI13" s="309"/>
      <c r="CO13" s="491" t="s">
        <v>58</v>
      </c>
      <c r="CP13" s="491"/>
      <c r="CQ13" s="536" t="s">
        <v>114</v>
      </c>
      <c r="CR13" s="537"/>
      <c r="CS13" s="538" t="s">
        <v>59</v>
      </c>
      <c r="CT13" s="539"/>
      <c r="EV13" s="302"/>
      <c r="EW13" s="305">
        <v>11</v>
      </c>
      <c r="EX13" s="302"/>
      <c r="EY13" s="302"/>
      <c r="EZ13" s="302"/>
    </row>
    <row r="14" spans="2:156" ht="20.25" customHeight="1">
      <c r="B14" s="312"/>
      <c r="C14" s="519" t="s">
        <v>60</v>
      </c>
      <c r="D14" s="519"/>
      <c r="E14" s="519"/>
      <c r="F14" s="519"/>
      <c r="G14" s="519"/>
      <c r="H14" s="519"/>
      <c r="I14" s="591"/>
      <c r="J14" s="591"/>
      <c r="K14" s="591"/>
      <c r="L14" s="591"/>
      <c r="M14" s="591"/>
      <c r="N14" s="591"/>
      <c r="O14" s="591"/>
      <c r="P14" s="591"/>
      <c r="Q14" s="311">
        <f>IF(I12="その他の脳内出血","←出血原因をプルダウンメニューから選択して下さい","")</f>
      </c>
      <c r="R14" s="307"/>
      <c r="S14" s="307"/>
      <c r="T14" s="307"/>
      <c r="U14" s="307"/>
      <c r="V14" s="307"/>
      <c r="W14" s="307"/>
      <c r="X14" s="307"/>
      <c r="Y14" s="307"/>
      <c r="Z14" s="307"/>
      <c r="AA14" s="307"/>
      <c r="AB14" s="307"/>
      <c r="AC14" s="307"/>
      <c r="AD14" s="307"/>
      <c r="AE14" s="307"/>
      <c r="AF14" s="307"/>
      <c r="AG14" s="307"/>
      <c r="AH14" s="307"/>
      <c r="AI14" s="309"/>
      <c r="CO14" s="491" t="s">
        <v>61</v>
      </c>
      <c r="CP14" s="491"/>
      <c r="CQ14" s="536" t="s">
        <v>115</v>
      </c>
      <c r="CR14" s="537"/>
      <c r="CS14" s="538" t="s">
        <v>59</v>
      </c>
      <c r="CT14" s="539"/>
      <c r="EV14" s="302"/>
      <c r="EW14" s="305">
        <v>12</v>
      </c>
      <c r="EX14" s="302"/>
      <c r="EY14" s="302"/>
      <c r="EZ14" s="302"/>
    </row>
    <row r="15" spans="2:156" ht="20.25" customHeight="1">
      <c r="B15" s="312"/>
      <c r="C15" s="523" t="s">
        <v>65</v>
      </c>
      <c r="D15" s="523"/>
      <c r="E15" s="523"/>
      <c r="F15" s="523"/>
      <c r="G15" s="523"/>
      <c r="H15" s="523"/>
      <c r="I15" s="555"/>
      <c r="J15" s="555"/>
      <c r="K15" s="555"/>
      <c r="L15" s="555"/>
      <c r="M15" s="555"/>
      <c r="N15" s="555"/>
      <c r="O15" s="555"/>
      <c r="P15" s="555"/>
      <c r="Q15" s="307"/>
      <c r="R15" s="311">
        <f>IF(I12="くも膜下出血","←破裂脳動脈瘤の部位等を記載下さい。","")</f>
      </c>
      <c r="S15" s="307"/>
      <c r="T15" s="307"/>
      <c r="U15" s="307"/>
      <c r="V15" s="307"/>
      <c r="W15" s="307"/>
      <c r="X15" s="307"/>
      <c r="Y15" s="307"/>
      <c r="Z15" s="307"/>
      <c r="AA15" s="307"/>
      <c r="AB15" s="307"/>
      <c r="AC15" s="307"/>
      <c r="AD15" s="307"/>
      <c r="AE15" s="307"/>
      <c r="AF15" s="307"/>
      <c r="AG15" s="307"/>
      <c r="AH15" s="307"/>
      <c r="AI15" s="309"/>
      <c r="DX15" s="540" t="s">
        <v>116</v>
      </c>
      <c r="DY15" s="541"/>
      <c r="DZ15" s="541"/>
      <c r="EA15" s="541"/>
      <c r="EB15" s="541"/>
      <c r="EC15" s="541"/>
      <c r="ED15" s="541"/>
      <c r="EE15" s="541"/>
      <c r="EF15" s="541"/>
      <c r="EG15" s="541"/>
      <c r="EH15" s="542"/>
      <c r="EV15" s="302"/>
      <c r="EW15" s="305">
        <v>13</v>
      </c>
      <c r="EX15" s="302"/>
      <c r="EY15" s="302"/>
      <c r="EZ15" s="302"/>
    </row>
    <row r="16" spans="2:156" ht="20.25" customHeight="1">
      <c r="B16" s="312"/>
      <c r="C16" s="523" t="s">
        <v>66</v>
      </c>
      <c r="D16" s="523"/>
      <c r="E16" s="523"/>
      <c r="F16" s="523"/>
      <c r="G16" s="523"/>
      <c r="H16" s="523"/>
      <c r="I16" s="552"/>
      <c r="J16" s="553"/>
      <c r="K16" s="553"/>
      <c r="L16" s="553"/>
      <c r="M16" s="553"/>
      <c r="N16" s="553"/>
      <c r="O16" s="553"/>
      <c r="P16" s="554"/>
      <c r="Q16" s="307"/>
      <c r="R16" s="307"/>
      <c r="S16" s="307"/>
      <c r="T16" s="307"/>
      <c r="U16" s="307"/>
      <c r="V16" s="307"/>
      <c r="W16" s="307"/>
      <c r="X16" s="307"/>
      <c r="Y16" s="307"/>
      <c r="Z16" s="307"/>
      <c r="AA16" s="307"/>
      <c r="AB16" s="307"/>
      <c r="AC16" s="307"/>
      <c r="AD16" s="307"/>
      <c r="AE16" s="307"/>
      <c r="AF16" s="307"/>
      <c r="AG16" s="307"/>
      <c r="AH16" s="307"/>
      <c r="AI16" s="309"/>
      <c r="CO16" s="535" t="s">
        <v>67</v>
      </c>
      <c r="CP16" s="535"/>
      <c r="CQ16" s="535"/>
      <c r="CR16" s="535"/>
      <c r="CS16" s="535"/>
      <c r="CT16" s="535"/>
      <c r="CU16" s="535"/>
      <c r="CV16" s="535"/>
      <c r="CW16" s="535"/>
      <c r="CX16" s="535"/>
      <c r="DA16" s="540" t="s">
        <v>68</v>
      </c>
      <c r="DB16" s="541"/>
      <c r="DC16" s="541"/>
      <c r="DD16" s="541"/>
      <c r="DE16" s="541"/>
      <c r="DF16" s="541"/>
      <c r="DG16" s="541"/>
      <c r="DH16" s="541"/>
      <c r="DI16" s="541"/>
      <c r="DJ16" s="542"/>
      <c r="DX16" s="315" t="s">
        <v>117</v>
      </c>
      <c r="DY16" s="508" t="s">
        <v>69</v>
      </c>
      <c r="DZ16" s="508"/>
      <c r="EA16" s="508"/>
      <c r="EB16" s="508"/>
      <c r="EC16" s="508"/>
      <c r="ED16" s="508"/>
      <c r="EE16" s="508"/>
      <c r="EF16" s="508"/>
      <c r="EG16" s="508"/>
      <c r="EH16" s="508"/>
      <c r="EV16" s="302"/>
      <c r="EW16" s="305">
        <v>14</v>
      </c>
      <c r="EX16" s="302"/>
      <c r="EY16" s="302"/>
      <c r="EZ16" s="302"/>
    </row>
    <row r="17" spans="2:156" ht="20.25" customHeight="1">
      <c r="B17" s="306"/>
      <c r="C17" s="526" t="s">
        <v>769</v>
      </c>
      <c r="D17" s="523"/>
      <c r="E17" s="523"/>
      <c r="F17" s="523"/>
      <c r="G17" s="523"/>
      <c r="H17" s="523"/>
      <c r="I17" s="556"/>
      <c r="J17" s="557"/>
      <c r="K17" s="557"/>
      <c r="L17" s="557"/>
      <c r="M17" s="557"/>
      <c r="N17" s="557"/>
      <c r="O17" s="557"/>
      <c r="P17" s="558"/>
      <c r="Q17" s="307"/>
      <c r="R17" s="307"/>
      <c r="S17" s="307"/>
      <c r="T17" s="307"/>
      <c r="U17" s="307"/>
      <c r="V17" s="307"/>
      <c r="W17" s="307"/>
      <c r="X17" s="307"/>
      <c r="Y17" s="307"/>
      <c r="Z17" s="307"/>
      <c r="AA17" s="307"/>
      <c r="AB17" s="307"/>
      <c r="AC17" s="307"/>
      <c r="AD17" s="307"/>
      <c r="AE17" s="307"/>
      <c r="AF17" s="307"/>
      <c r="AG17" s="307"/>
      <c r="AH17" s="307"/>
      <c r="AI17" s="309"/>
      <c r="AS17" s="316"/>
      <c r="AT17" s="316"/>
      <c r="AU17" s="316"/>
      <c r="AV17" s="316"/>
      <c r="CO17" s="317" t="s">
        <v>118</v>
      </c>
      <c r="CP17" s="510" t="s">
        <v>119</v>
      </c>
      <c r="CQ17" s="510"/>
      <c r="CR17" s="510"/>
      <c r="CS17" s="510"/>
      <c r="CT17" s="510"/>
      <c r="CU17" s="510"/>
      <c r="CV17" s="510"/>
      <c r="CW17" s="510"/>
      <c r="CX17" s="510"/>
      <c r="DA17" s="318" t="s">
        <v>120</v>
      </c>
      <c r="DB17" s="511" t="s">
        <v>121</v>
      </c>
      <c r="DC17" s="511"/>
      <c r="DD17" s="511"/>
      <c r="DE17" s="511"/>
      <c r="DF17" s="511"/>
      <c r="DG17" s="511"/>
      <c r="DH17" s="511"/>
      <c r="DI17" s="511"/>
      <c r="DJ17" s="511"/>
      <c r="DX17" s="319" t="s">
        <v>122</v>
      </c>
      <c r="DY17" s="508" t="s">
        <v>70</v>
      </c>
      <c r="DZ17" s="508"/>
      <c r="EA17" s="508"/>
      <c r="EB17" s="508"/>
      <c r="EC17" s="508"/>
      <c r="ED17" s="508"/>
      <c r="EE17" s="508"/>
      <c r="EF17" s="508"/>
      <c r="EG17" s="508"/>
      <c r="EH17" s="508"/>
      <c r="EV17" s="302"/>
      <c r="EW17" s="305">
        <v>15</v>
      </c>
      <c r="EX17" s="302"/>
      <c r="EY17" s="302"/>
      <c r="EZ17" s="302"/>
    </row>
    <row r="18" spans="2:156" ht="20.25" customHeight="1">
      <c r="B18" s="306"/>
      <c r="C18" s="527" t="s">
        <v>71</v>
      </c>
      <c r="D18" s="528"/>
      <c r="E18" s="528"/>
      <c r="F18" s="528"/>
      <c r="G18" s="528"/>
      <c r="H18" s="529"/>
      <c r="I18" s="559" t="s">
        <v>1550</v>
      </c>
      <c r="J18" s="560"/>
      <c r="K18" s="560"/>
      <c r="L18" s="560"/>
      <c r="M18" s="560"/>
      <c r="N18" s="560"/>
      <c r="O18" s="560"/>
      <c r="P18" s="561"/>
      <c r="Q18" s="307"/>
      <c r="R18" s="307"/>
      <c r="S18" s="307"/>
      <c r="T18" s="307"/>
      <c r="U18" s="307"/>
      <c r="V18" s="307"/>
      <c r="W18" s="307"/>
      <c r="X18" s="307"/>
      <c r="Y18" s="307"/>
      <c r="Z18" s="307"/>
      <c r="AA18" s="307"/>
      <c r="AB18" s="307"/>
      <c r="AC18" s="307"/>
      <c r="AD18" s="307"/>
      <c r="AE18" s="307"/>
      <c r="AF18" s="307"/>
      <c r="AG18" s="307"/>
      <c r="AH18" s="307"/>
      <c r="AI18" s="309"/>
      <c r="CO18" s="320" t="s">
        <v>75</v>
      </c>
      <c r="CP18" s="510" t="s">
        <v>123</v>
      </c>
      <c r="CQ18" s="510"/>
      <c r="CR18" s="510"/>
      <c r="CS18" s="510"/>
      <c r="CT18" s="510"/>
      <c r="CU18" s="510"/>
      <c r="CV18" s="510"/>
      <c r="CW18" s="510"/>
      <c r="CX18" s="510"/>
      <c r="DA18" s="321" t="s">
        <v>72</v>
      </c>
      <c r="DB18" s="511" t="s">
        <v>73</v>
      </c>
      <c r="DC18" s="511"/>
      <c r="DD18" s="511"/>
      <c r="DE18" s="511"/>
      <c r="DF18" s="511"/>
      <c r="DG18" s="511"/>
      <c r="DH18" s="511"/>
      <c r="DI18" s="511"/>
      <c r="DJ18" s="511"/>
      <c r="DX18" s="319" t="s">
        <v>79</v>
      </c>
      <c r="DY18" s="508" t="s">
        <v>74</v>
      </c>
      <c r="DZ18" s="508"/>
      <c r="EA18" s="508"/>
      <c r="EB18" s="508"/>
      <c r="EC18" s="508"/>
      <c r="ED18" s="508"/>
      <c r="EE18" s="508"/>
      <c r="EF18" s="508"/>
      <c r="EG18" s="508"/>
      <c r="EH18" s="508"/>
      <c r="EV18" s="302"/>
      <c r="EW18" s="305">
        <v>16</v>
      </c>
      <c r="EX18" s="302"/>
      <c r="EY18" s="302"/>
      <c r="EZ18" s="302"/>
    </row>
    <row r="19" spans="2:156" ht="20.25" customHeight="1">
      <c r="B19" s="306"/>
      <c r="C19" s="549"/>
      <c r="D19" s="550"/>
      <c r="E19" s="550"/>
      <c r="F19" s="550"/>
      <c r="G19" s="550"/>
      <c r="H19" s="551"/>
      <c r="I19" s="562"/>
      <c r="J19" s="563"/>
      <c r="K19" s="563"/>
      <c r="L19" s="563"/>
      <c r="M19" s="563"/>
      <c r="N19" s="563"/>
      <c r="O19" s="563"/>
      <c r="P19" s="564"/>
      <c r="Q19" s="307"/>
      <c r="R19" s="307"/>
      <c r="S19" s="307"/>
      <c r="T19" s="307"/>
      <c r="U19" s="307"/>
      <c r="V19" s="307"/>
      <c r="W19" s="307"/>
      <c r="X19" s="307"/>
      <c r="Y19" s="307"/>
      <c r="Z19" s="307"/>
      <c r="AA19" s="307"/>
      <c r="AB19" s="307"/>
      <c r="AC19" s="307"/>
      <c r="AD19" s="307"/>
      <c r="AE19" s="307"/>
      <c r="AF19" s="307"/>
      <c r="AG19" s="307"/>
      <c r="AH19" s="307"/>
      <c r="AI19" s="309"/>
      <c r="CO19" s="320" t="s">
        <v>124</v>
      </c>
      <c r="CP19" s="510" t="s">
        <v>125</v>
      </c>
      <c r="CQ19" s="510"/>
      <c r="CR19" s="510"/>
      <c r="CS19" s="510"/>
      <c r="CT19" s="510"/>
      <c r="CU19" s="510"/>
      <c r="CV19" s="510"/>
      <c r="CW19" s="510"/>
      <c r="CX19" s="510"/>
      <c r="DA19" s="321" t="s">
        <v>126</v>
      </c>
      <c r="DB19" s="511" t="s">
        <v>127</v>
      </c>
      <c r="DC19" s="511"/>
      <c r="DD19" s="511"/>
      <c r="DE19" s="511"/>
      <c r="DF19" s="511"/>
      <c r="DG19" s="511"/>
      <c r="DH19" s="511"/>
      <c r="DI19" s="511"/>
      <c r="DJ19" s="511"/>
      <c r="DX19" s="319" t="s">
        <v>128</v>
      </c>
      <c r="DY19" s="508" t="s">
        <v>76</v>
      </c>
      <c r="DZ19" s="508"/>
      <c r="EA19" s="508"/>
      <c r="EB19" s="508"/>
      <c r="EC19" s="508"/>
      <c r="ED19" s="508"/>
      <c r="EE19" s="508"/>
      <c r="EF19" s="508"/>
      <c r="EG19" s="508"/>
      <c r="EH19" s="508"/>
      <c r="EV19" s="302"/>
      <c r="EW19" s="305">
        <v>17</v>
      </c>
      <c r="EX19" s="302"/>
      <c r="EY19" s="302"/>
      <c r="EZ19" s="302"/>
    </row>
    <row r="20" spans="2:156" ht="20.25" customHeight="1">
      <c r="B20" s="306"/>
      <c r="C20" s="530"/>
      <c r="D20" s="531"/>
      <c r="E20" s="531"/>
      <c r="F20" s="531"/>
      <c r="G20" s="531"/>
      <c r="H20" s="532"/>
      <c r="I20" s="565"/>
      <c r="J20" s="566"/>
      <c r="K20" s="566"/>
      <c r="L20" s="566"/>
      <c r="M20" s="566"/>
      <c r="N20" s="566"/>
      <c r="O20" s="566"/>
      <c r="P20" s="567"/>
      <c r="Q20" s="307"/>
      <c r="R20" s="307"/>
      <c r="S20" s="307"/>
      <c r="T20" s="307"/>
      <c r="U20" s="307"/>
      <c r="V20" s="307"/>
      <c r="W20" s="307"/>
      <c r="X20" s="307"/>
      <c r="Y20" s="307"/>
      <c r="Z20" s="307"/>
      <c r="AA20" s="307"/>
      <c r="AB20" s="307"/>
      <c r="AC20" s="307"/>
      <c r="AD20" s="307"/>
      <c r="AE20" s="307"/>
      <c r="AF20" s="307"/>
      <c r="AG20" s="307"/>
      <c r="AH20" s="307"/>
      <c r="AI20" s="309"/>
      <c r="CO20" s="320" t="s">
        <v>129</v>
      </c>
      <c r="CP20" s="510" t="s">
        <v>130</v>
      </c>
      <c r="CQ20" s="510"/>
      <c r="CR20" s="510"/>
      <c r="CS20" s="510"/>
      <c r="CT20" s="510"/>
      <c r="CU20" s="510"/>
      <c r="CV20" s="510"/>
      <c r="CW20" s="510"/>
      <c r="CX20" s="510"/>
      <c r="DA20" s="321" t="s">
        <v>124</v>
      </c>
      <c r="DB20" s="511" t="s">
        <v>131</v>
      </c>
      <c r="DC20" s="511"/>
      <c r="DD20" s="511"/>
      <c r="DE20" s="511"/>
      <c r="DF20" s="511"/>
      <c r="DG20" s="511"/>
      <c r="DH20" s="511"/>
      <c r="DI20" s="511"/>
      <c r="DJ20" s="511"/>
      <c r="DX20" s="319" t="s">
        <v>132</v>
      </c>
      <c r="DY20" s="508" t="s">
        <v>133</v>
      </c>
      <c r="DZ20" s="508"/>
      <c r="EA20" s="508"/>
      <c r="EB20" s="508"/>
      <c r="EC20" s="508"/>
      <c r="ED20" s="508"/>
      <c r="EE20" s="508"/>
      <c r="EF20" s="508"/>
      <c r="EG20" s="508"/>
      <c r="EH20" s="508"/>
      <c r="EV20" s="302"/>
      <c r="EW20" s="305">
        <v>18</v>
      </c>
      <c r="EX20" s="302"/>
      <c r="EY20" s="302"/>
      <c r="EZ20" s="302"/>
    </row>
    <row r="21" spans="2:156" ht="20.25" customHeight="1">
      <c r="B21" s="306"/>
      <c r="C21" s="527" t="s">
        <v>77</v>
      </c>
      <c r="D21" s="528"/>
      <c r="E21" s="528"/>
      <c r="F21" s="528"/>
      <c r="G21" s="528"/>
      <c r="H21" s="529"/>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322"/>
      <c r="AJ21" s="323"/>
      <c r="AK21" s="323"/>
      <c r="AL21" s="323"/>
      <c r="AM21" s="323"/>
      <c r="AN21" s="323"/>
      <c r="AO21" s="323"/>
      <c r="AP21" s="323"/>
      <c r="AQ21" s="323"/>
      <c r="AR21" s="323"/>
      <c r="CO21" s="320" t="s">
        <v>82</v>
      </c>
      <c r="CP21" s="510" t="s">
        <v>78</v>
      </c>
      <c r="CQ21" s="510"/>
      <c r="CR21" s="510"/>
      <c r="CS21" s="510"/>
      <c r="CT21" s="510"/>
      <c r="CU21" s="510"/>
      <c r="CV21" s="510"/>
      <c r="CW21" s="510"/>
      <c r="CX21" s="510"/>
      <c r="DA21" s="321" t="s">
        <v>79</v>
      </c>
      <c r="DB21" s="511" t="s">
        <v>80</v>
      </c>
      <c r="DC21" s="511"/>
      <c r="DD21" s="511"/>
      <c r="DE21" s="511"/>
      <c r="DF21" s="511"/>
      <c r="DG21" s="511"/>
      <c r="DH21" s="511"/>
      <c r="DI21" s="511"/>
      <c r="DJ21" s="511"/>
      <c r="DX21" s="319" t="s">
        <v>134</v>
      </c>
      <c r="DY21" s="508" t="s">
        <v>81</v>
      </c>
      <c r="DZ21" s="508"/>
      <c r="EA21" s="508"/>
      <c r="EB21" s="508"/>
      <c r="EC21" s="508"/>
      <c r="ED21" s="508"/>
      <c r="EE21" s="508"/>
      <c r="EF21" s="508"/>
      <c r="EG21" s="508"/>
      <c r="EH21" s="508"/>
      <c r="EV21" s="302"/>
      <c r="EW21" s="305">
        <v>19</v>
      </c>
      <c r="EX21" s="302"/>
      <c r="EY21" s="302"/>
      <c r="EZ21" s="302"/>
    </row>
    <row r="22" spans="2:156" ht="20.25" customHeight="1">
      <c r="B22" s="306"/>
      <c r="C22" s="530"/>
      <c r="D22" s="531"/>
      <c r="E22" s="531"/>
      <c r="F22" s="531"/>
      <c r="G22" s="531"/>
      <c r="H22" s="532"/>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309"/>
      <c r="CO22" s="320" t="s">
        <v>135</v>
      </c>
      <c r="CP22" s="510" t="s">
        <v>136</v>
      </c>
      <c r="CQ22" s="510"/>
      <c r="CR22" s="510"/>
      <c r="CS22" s="510"/>
      <c r="CT22" s="510"/>
      <c r="CU22" s="510"/>
      <c r="CV22" s="510"/>
      <c r="CW22" s="510"/>
      <c r="CX22" s="510"/>
      <c r="DA22" s="321" t="s">
        <v>82</v>
      </c>
      <c r="DB22" s="511" t="s">
        <v>137</v>
      </c>
      <c r="DC22" s="511"/>
      <c r="DD22" s="511"/>
      <c r="DE22" s="511"/>
      <c r="DF22" s="511"/>
      <c r="DG22" s="511"/>
      <c r="DH22" s="511"/>
      <c r="DI22" s="511"/>
      <c r="DJ22" s="511"/>
      <c r="DX22" s="324" t="s">
        <v>97</v>
      </c>
      <c r="DY22" s="508" t="s">
        <v>83</v>
      </c>
      <c r="DZ22" s="508"/>
      <c r="EA22" s="508"/>
      <c r="EB22" s="508"/>
      <c r="EC22" s="508"/>
      <c r="ED22" s="508"/>
      <c r="EE22" s="508"/>
      <c r="EF22" s="508"/>
      <c r="EG22" s="508"/>
      <c r="EH22" s="508"/>
      <c r="EV22" s="302"/>
      <c r="EW22" s="305">
        <v>20</v>
      </c>
      <c r="EX22" s="302"/>
      <c r="EY22" s="302"/>
      <c r="EZ22" s="302"/>
    </row>
    <row r="23" spans="2:156" ht="20.25" customHeight="1">
      <c r="B23" s="306"/>
      <c r="C23" s="568" t="s">
        <v>84</v>
      </c>
      <c r="D23" s="523" t="s">
        <v>138</v>
      </c>
      <c r="E23" s="523"/>
      <c r="F23" s="523"/>
      <c r="G23" s="523"/>
      <c r="H23" s="523"/>
      <c r="I23" s="577"/>
      <c r="J23" s="577"/>
      <c r="K23" s="577"/>
      <c r="L23" s="577"/>
      <c r="M23" s="577"/>
      <c r="N23" s="577"/>
      <c r="O23" s="577"/>
      <c r="P23" s="577"/>
      <c r="Q23" s="307"/>
      <c r="R23" s="307"/>
      <c r="S23" s="307"/>
      <c r="T23" s="307"/>
      <c r="U23" s="307"/>
      <c r="V23" s="307"/>
      <c r="W23" s="307"/>
      <c r="X23" s="307"/>
      <c r="Y23" s="307"/>
      <c r="Z23" s="307"/>
      <c r="AA23" s="307"/>
      <c r="AB23" s="307"/>
      <c r="AC23" s="307"/>
      <c r="AD23" s="307"/>
      <c r="AE23" s="307"/>
      <c r="AF23" s="307"/>
      <c r="AG23" s="307"/>
      <c r="AH23" s="307"/>
      <c r="AI23" s="309"/>
      <c r="CO23" s="320" t="s">
        <v>139</v>
      </c>
      <c r="CP23" s="510" t="s">
        <v>140</v>
      </c>
      <c r="CQ23" s="510"/>
      <c r="CR23" s="510"/>
      <c r="CS23" s="510"/>
      <c r="CT23" s="510"/>
      <c r="CU23" s="510"/>
      <c r="CV23" s="510"/>
      <c r="CW23" s="510"/>
      <c r="CX23" s="510"/>
      <c r="EV23" s="302"/>
      <c r="EW23" s="305">
        <v>21</v>
      </c>
      <c r="EX23" s="302"/>
      <c r="EY23" s="302"/>
      <c r="EZ23" s="302"/>
    </row>
    <row r="24" spans="2:156" ht="20.25" customHeight="1">
      <c r="B24" s="306"/>
      <c r="C24" s="568"/>
      <c r="D24" s="523" t="s">
        <v>141</v>
      </c>
      <c r="E24" s="523"/>
      <c r="F24" s="523"/>
      <c r="G24" s="523"/>
      <c r="H24" s="523"/>
      <c r="I24" s="525"/>
      <c r="J24" s="525"/>
      <c r="K24" s="525"/>
      <c r="L24" s="525"/>
      <c r="M24" s="525"/>
      <c r="N24" s="525"/>
      <c r="O24" s="525"/>
      <c r="P24" s="525"/>
      <c r="Q24" s="307"/>
      <c r="R24" s="307"/>
      <c r="S24" s="307"/>
      <c r="T24" s="307"/>
      <c r="U24" s="307"/>
      <c r="V24" s="307"/>
      <c r="W24" s="307"/>
      <c r="X24" s="307"/>
      <c r="Y24" s="307"/>
      <c r="Z24" s="307"/>
      <c r="AA24" s="307"/>
      <c r="AB24" s="307"/>
      <c r="AC24" s="307"/>
      <c r="AD24" s="307"/>
      <c r="AE24" s="307"/>
      <c r="AF24" s="307"/>
      <c r="AG24" s="307"/>
      <c r="AH24" s="307"/>
      <c r="AI24" s="309"/>
      <c r="CO24" s="320" t="s">
        <v>142</v>
      </c>
      <c r="CP24" s="510" t="s">
        <v>143</v>
      </c>
      <c r="CQ24" s="510"/>
      <c r="CR24" s="510"/>
      <c r="CS24" s="510"/>
      <c r="CT24" s="510"/>
      <c r="CU24" s="510"/>
      <c r="CV24" s="510"/>
      <c r="CW24" s="510"/>
      <c r="CX24" s="510"/>
      <c r="EV24" s="302"/>
      <c r="EW24" s="305">
        <v>22</v>
      </c>
      <c r="EX24" s="302"/>
      <c r="EY24" s="302"/>
      <c r="EZ24" s="302"/>
    </row>
    <row r="25" spans="2:156" ht="20.25" customHeight="1">
      <c r="B25" s="306"/>
      <c r="C25" s="568"/>
      <c r="D25" s="526" t="s">
        <v>113</v>
      </c>
      <c r="E25" s="523"/>
      <c r="F25" s="523"/>
      <c r="G25" s="523"/>
      <c r="H25" s="523"/>
      <c r="I25" s="580"/>
      <c r="J25" s="581"/>
      <c r="K25" s="581"/>
      <c r="L25" s="581"/>
      <c r="M25" s="581"/>
      <c r="N25" s="581"/>
      <c r="O25" s="581"/>
      <c r="P25" s="582"/>
      <c r="Q25" s="307"/>
      <c r="R25" s="307"/>
      <c r="S25" s="307"/>
      <c r="T25" s="307"/>
      <c r="U25" s="307"/>
      <c r="V25" s="307"/>
      <c r="W25" s="307"/>
      <c r="X25" s="307"/>
      <c r="Y25" s="307"/>
      <c r="Z25" s="307"/>
      <c r="AA25" s="307"/>
      <c r="AB25" s="307"/>
      <c r="AC25" s="307"/>
      <c r="AD25" s="307"/>
      <c r="AE25" s="307"/>
      <c r="AF25" s="307"/>
      <c r="AG25" s="307"/>
      <c r="AH25" s="307"/>
      <c r="AI25" s="309"/>
      <c r="CO25" s="320" t="s">
        <v>144</v>
      </c>
      <c r="CP25" s="510" t="s">
        <v>145</v>
      </c>
      <c r="CQ25" s="510"/>
      <c r="CR25" s="510"/>
      <c r="CS25" s="510"/>
      <c r="CT25" s="510"/>
      <c r="CU25" s="510"/>
      <c r="CV25" s="510"/>
      <c r="CW25" s="510"/>
      <c r="CX25" s="510"/>
      <c r="EV25" s="302"/>
      <c r="EW25" s="305">
        <v>23</v>
      </c>
      <c r="EX25" s="302"/>
      <c r="EY25" s="302"/>
      <c r="EZ25" s="302"/>
    </row>
    <row r="26" spans="2:156" ht="20.25" customHeight="1">
      <c r="B26" s="306"/>
      <c r="C26" s="568"/>
      <c r="D26" s="526" t="s">
        <v>85</v>
      </c>
      <c r="E26" s="523"/>
      <c r="F26" s="523"/>
      <c r="G26" s="523"/>
      <c r="H26" s="523"/>
      <c r="I26" s="523"/>
      <c r="J26" s="523"/>
      <c r="K26" s="523"/>
      <c r="L26" s="523"/>
      <c r="M26" s="523"/>
      <c r="N26" s="523"/>
      <c r="O26" s="523"/>
      <c r="P26" s="523"/>
      <c r="Q26" s="307"/>
      <c r="R26" s="307"/>
      <c r="S26" s="307"/>
      <c r="T26" s="307"/>
      <c r="U26" s="307"/>
      <c r="V26" s="307"/>
      <c r="W26" s="307"/>
      <c r="X26" s="307"/>
      <c r="Y26" s="307"/>
      <c r="Z26" s="307"/>
      <c r="AA26" s="307"/>
      <c r="AB26" s="307"/>
      <c r="AC26" s="307"/>
      <c r="AD26" s="307"/>
      <c r="AE26" s="307"/>
      <c r="AF26" s="307"/>
      <c r="AG26" s="307"/>
      <c r="AH26" s="307"/>
      <c r="AI26" s="309"/>
      <c r="EV26" s="302"/>
      <c r="EW26" s="305">
        <v>24</v>
      </c>
      <c r="EX26" s="302"/>
      <c r="EY26" s="302"/>
      <c r="EZ26" s="302"/>
    </row>
    <row r="27" spans="2:156" ht="20.25" customHeight="1">
      <c r="B27" s="306"/>
      <c r="C27" s="568"/>
      <c r="D27" s="569" t="s">
        <v>86</v>
      </c>
      <c r="E27" s="570"/>
      <c r="F27" s="570"/>
      <c r="G27" s="570"/>
      <c r="H27" s="570"/>
      <c r="I27" s="570"/>
      <c r="J27" s="570"/>
      <c r="K27" s="570"/>
      <c r="L27" s="570"/>
      <c r="M27" s="570"/>
      <c r="N27" s="570"/>
      <c r="O27" s="570"/>
      <c r="P27" s="570"/>
      <c r="Q27" s="307"/>
      <c r="R27" s="307"/>
      <c r="S27" s="307"/>
      <c r="T27" s="307"/>
      <c r="U27" s="307"/>
      <c r="V27" s="307"/>
      <c r="W27" s="307"/>
      <c r="X27" s="307"/>
      <c r="Y27" s="307"/>
      <c r="Z27" s="307"/>
      <c r="AA27" s="307"/>
      <c r="AB27" s="307"/>
      <c r="AC27" s="307"/>
      <c r="AD27" s="307"/>
      <c r="AE27" s="307"/>
      <c r="AF27" s="307"/>
      <c r="AG27" s="307"/>
      <c r="AH27" s="307"/>
      <c r="AI27" s="309"/>
      <c r="EV27" s="302"/>
      <c r="EW27" s="305">
        <v>25</v>
      </c>
      <c r="EX27" s="302"/>
      <c r="EY27" s="302"/>
      <c r="EZ27" s="302"/>
    </row>
    <row r="28" spans="2:156" ht="20.25" customHeight="1">
      <c r="B28" s="306"/>
      <c r="C28" s="568" t="s">
        <v>557</v>
      </c>
      <c r="D28" s="523" t="s">
        <v>87</v>
      </c>
      <c r="E28" s="523"/>
      <c r="F28" s="523"/>
      <c r="G28" s="523"/>
      <c r="H28" s="523"/>
      <c r="I28" s="574"/>
      <c r="J28" s="575"/>
      <c r="K28" s="575"/>
      <c r="L28" s="575"/>
      <c r="M28" s="575"/>
      <c r="N28" s="575"/>
      <c r="O28" s="575"/>
      <c r="P28" s="575"/>
      <c r="Q28" s="523" t="s">
        <v>88</v>
      </c>
      <c r="R28" s="523"/>
      <c r="S28" s="573"/>
      <c r="T28" s="573"/>
      <c r="U28" s="573"/>
      <c r="V28" s="573"/>
      <c r="W28" s="573"/>
      <c r="X28" s="573"/>
      <c r="Y28" s="307"/>
      <c r="Z28" s="307"/>
      <c r="AA28" s="307"/>
      <c r="AB28" s="307"/>
      <c r="AC28" s="307"/>
      <c r="AD28" s="307"/>
      <c r="AE28" s="307"/>
      <c r="AF28" s="307"/>
      <c r="AG28" s="307"/>
      <c r="AH28" s="307"/>
      <c r="AI28" s="309"/>
      <c r="EV28" s="302"/>
      <c r="EW28" s="305">
        <v>26</v>
      </c>
      <c r="EX28" s="302"/>
      <c r="EY28" s="302"/>
      <c r="EZ28" s="302"/>
    </row>
    <row r="29" spans="2:156" ht="20.25" customHeight="1">
      <c r="B29" s="306"/>
      <c r="C29" s="568"/>
      <c r="D29" s="523" t="s">
        <v>89</v>
      </c>
      <c r="E29" s="523"/>
      <c r="F29" s="523"/>
      <c r="G29" s="523"/>
      <c r="H29" s="523"/>
      <c r="I29" s="574"/>
      <c r="J29" s="575"/>
      <c r="K29" s="575"/>
      <c r="L29" s="575"/>
      <c r="M29" s="575"/>
      <c r="N29" s="575"/>
      <c r="O29" s="575"/>
      <c r="P29" s="575"/>
      <c r="Q29" s="523" t="s">
        <v>88</v>
      </c>
      <c r="R29" s="523"/>
      <c r="S29" s="573"/>
      <c r="T29" s="573"/>
      <c r="U29" s="573"/>
      <c r="V29" s="573"/>
      <c r="W29" s="573"/>
      <c r="X29" s="573"/>
      <c r="Y29" s="307" t="s">
        <v>90</v>
      </c>
      <c r="Z29" s="308"/>
      <c r="AA29" s="307"/>
      <c r="AB29" s="307"/>
      <c r="AC29" s="307"/>
      <c r="AD29" s="307"/>
      <c r="AE29" s="307"/>
      <c r="AF29" s="307"/>
      <c r="AG29" s="307"/>
      <c r="AH29" s="307"/>
      <c r="AI29" s="309"/>
      <c r="EV29" s="302"/>
      <c r="EW29" s="305">
        <v>27</v>
      </c>
      <c r="EX29" s="302"/>
      <c r="EY29" s="302"/>
      <c r="EZ29" s="302"/>
    </row>
    <row r="30" spans="2:156" ht="20.25" customHeight="1">
      <c r="B30" s="306"/>
      <c r="C30" s="568"/>
      <c r="D30" s="523" t="s">
        <v>91</v>
      </c>
      <c r="E30" s="523"/>
      <c r="F30" s="523"/>
      <c r="G30" s="523"/>
      <c r="H30" s="523"/>
      <c r="I30" s="578"/>
      <c r="J30" s="579"/>
      <c r="K30" s="579"/>
      <c r="L30" s="579"/>
      <c r="M30" s="579"/>
      <c r="N30" s="579"/>
      <c r="O30" s="579"/>
      <c r="P30" s="579"/>
      <c r="Q30" s="570" t="s">
        <v>88</v>
      </c>
      <c r="R30" s="570"/>
      <c r="S30" s="573"/>
      <c r="T30" s="573"/>
      <c r="U30" s="573"/>
      <c r="V30" s="573"/>
      <c r="W30" s="573"/>
      <c r="X30" s="573"/>
      <c r="Y30" s="307"/>
      <c r="Z30" s="307"/>
      <c r="AA30" s="307"/>
      <c r="AB30" s="307"/>
      <c r="AC30" s="307"/>
      <c r="AD30" s="307"/>
      <c r="AE30" s="307"/>
      <c r="AF30" s="307"/>
      <c r="AG30" s="307"/>
      <c r="AH30" s="307"/>
      <c r="AI30" s="309"/>
      <c r="EV30" s="302"/>
      <c r="EW30" s="305">
        <v>28</v>
      </c>
      <c r="EX30" s="302"/>
      <c r="EY30" s="302"/>
      <c r="EZ30" s="302"/>
    </row>
    <row r="31" spans="2:156" ht="20.25" customHeight="1">
      <c r="B31" s="306"/>
      <c r="C31" s="568"/>
      <c r="D31" s="527" t="s">
        <v>92</v>
      </c>
      <c r="E31" s="528"/>
      <c r="F31" s="528"/>
      <c r="G31" s="528"/>
      <c r="H31" s="529"/>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309"/>
      <c r="EV31" s="302"/>
      <c r="EW31" s="305">
        <v>29</v>
      </c>
      <c r="EX31" s="302"/>
      <c r="EY31" s="302"/>
      <c r="EZ31" s="302"/>
    </row>
    <row r="32" spans="2:156" ht="20.25" customHeight="1">
      <c r="B32" s="306"/>
      <c r="C32" s="568"/>
      <c r="D32" s="530"/>
      <c r="E32" s="531"/>
      <c r="F32" s="531"/>
      <c r="G32" s="531"/>
      <c r="H32" s="532"/>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309"/>
      <c r="EV32" s="302"/>
      <c r="EW32" s="305">
        <v>30</v>
      </c>
      <c r="EX32" s="302"/>
      <c r="EY32" s="302"/>
      <c r="EZ32" s="302"/>
    </row>
    <row r="33" spans="2:156" ht="20.25" customHeight="1">
      <c r="B33" s="306"/>
      <c r="C33" s="545" t="s">
        <v>558</v>
      </c>
      <c r="D33" s="523" t="s">
        <v>93</v>
      </c>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309"/>
      <c r="EV33" s="302"/>
      <c r="EW33" s="305">
        <v>31</v>
      </c>
      <c r="EX33" s="302"/>
      <c r="EY33" s="302"/>
      <c r="EZ33" s="302"/>
    </row>
    <row r="34" spans="2:156" ht="20.25" customHeight="1">
      <c r="B34" s="306"/>
      <c r="C34" s="546"/>
      <c r="D34" s="571" t="s">
        <v>560</v>
      </c>
      <c r="E34" s="528"/>
      <c r="F34" s="528"/>
      <c r="G34" s="528"/>
      <c r="H34" s="529"/>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309"/>
      <c r="EV34" s="302"/>
      <c r="EW34" s="305">
        <v>32</v>
      </c>
      <c r="EX34" s="302"/>
      <c r="EY34" s="302"/>
      <c r="EZ34" s="302"/>
    </row>
    <row r="35" spans="2:156" ht="20.25" customHeight="1">
      <c r="B35" s="306"/>
      <c r="C35" s="547"/>
      <c r="D35" s="530"/>
      <c r="E35" s="531"/>
      <c r="F35" s="531"/>
      <c r="G35" s="531"/>
      <c r="H35" s="532"/>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309"/>
      <c r="EV35" s="302"/>
      <c r="EW35" s="305">
        <v>33</v>
      </c>
      <c r="EX35" s="302"/>
      <c r="EY35" s="302"/>
      <c r="EZ35" s="302"/>
    </row>
    <row r="36" spans="2:156" ht="20.25" customHeight="1">
      <c r="B36" s="306"/>
      <c r="C36" s="523" t="s">
        <v>94</v>
      </c>
      <c r="D36" s="523"/>
      <c r="E36" s="523"/>
      <c r="F36" s="523"/>
      <c r="G36" s="523"/>
      <c r="H36" s="523"/>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309"/>
      <c r="EV36" s="302"/>
      <c r="EW36" s="305">
        <v>34</v>
      </c>
      <c r="EX36" s="302"/>
      <c r="EY36" s="302"/>
      <c r="EZ36" s="302"/>
    </row>
    <row r="37" spans="2:156" ht="20.25" customHeight="1">
      <c r="B37" s="306"/>
      <c r="C37" s="523"/>
      <c r="D37" s="523"/>
      <c r="E37" s="523"/>
      <c r="F37" s="523"/>
      <c r="G37" s="523"/>
      <c r="H37" s="523"/>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309"/>
      <c r="EV37" s="302"/>
      <c r="EW37" s="305">
        <v>35</v>
      </c>
      <c r="EX37" s="302"/>
      <c r="EY37" s="302"/>
      <c r="EZ37" s="302"/>
    </row>
    <row r="38" spans="2:156" ht="20.25" customHeight="1">
      <c r="B38" s="306"/>
      <c r="C38" s="522" t="s">
        <v>95</v>
      </c>
      <c r="D38" s="523"/>
      <c r="E38" s="523"/>
      <c r="F38" s="523"/>
      <c r="G38" s="523"/>
      <c r="H38" s="523"/>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309"/>
      <c r="EV38" s="302"/>
      <c r="EW38" s="305">
        <v>36</v>
      </c>
      <c r="EX38" s="302"/>
      <c r="EY38" s="302"/>
      <c r="EZ38" s="302"/>
    </row>
    <row r="39" spans="2:156" ht="20.25" customHeight="1">
      <c r="B39" s="306"/>
      <c r="C39" s="523"/>
      <c r="D39" s="523"/>
      <c r="E39" s="523"/>
      <c r="F39" s="523"/>
      <c r="G39" s="523"/>
      <c r="H39" s="523"/>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309"/>
      <c r="EV39" s="302"/>
      <c r="EW39" s="305">
        <v>37</v>
      </c>
      <c r="EX39" s="302"/>
      <c r="EY39" s="302"/>
      <c r="EZ39" s="302"/>
    </row>
    <row r="40" spans="2:156" ht="20.25" customHeight="1">
      <c r="B40" s="306"/>
      <c r="C40" s="523" t="s">
        <v>96</v>
      </c>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309"/>
      <c r="EV40" s="302"/>
      <c r="EW40" s="305">
        <v>38</v>
      </c>
      <c r="EX40" s="302"/>
      <c r="EY40" s="302"/>
      <c r="EZ40" s="302"/>
    </row>
    <row r="41" spans="2:156" ht="20.25" customHeight="1">
      <c r="B41" s="306"/>
      <c r="C41" s="307"/>
      <c r="D41" s="307"/>
      <c r="E41" s="307"/>
      <c r="F41" s="307"/>
      <c r="G41" s="307"/>
      <c r="H41" s="307"/>
      <c r="I41" s="307"/>
      <c r="J41" s="307"/>
      <c r="K41" s="307"/>
      <c r="L41" s="307"/>
      <c r="M41" s="307"/>
      <c r="N41" s="307"/>
      <c r="O41" s="307"/>
      <c r="P41" s="307"/>
      <c r="Q41" s="307"/>
      <c r="R41" s="307"/>
      <c r="S41" s="307"/>
      <c r="T41" s="461" t="s">
        <v>958</v>
      </c>
      <c r="U41" s="462"/>
      <c r="V41" s="462"/>
      <c r="W41" s="462"/>
      <c r="X41" s="462"/>
      <c r="Y41" s="462"/>
      <c r="Z41" s="462"/>
      <c r="AA41" s="462"/>
      <c r="AB41" s="462"/>
      <c r="AC41" s="462"/>
      <c r="AD41" s="462"/>
      <c r="AE41" s="462"/>
      <c r="AF41" s="462"/>
      <c r="AG41" s="462"/>
      <c r="AH41" s="462"/>
      <c r="AI41" s="309"/>
      <c r="EV41" s="302"/>
      <c r="EW41" s="305">
        <v>39</v>
      </c>
      <c r="EX41" s="302"/>
      <c r="EY41" s="302"/>
      <c r="EZ41" s="302"/>
    </row>
    <row r="42" spans="2:156" ht="13.5">
      <c r="B42" s="306"/>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9"/>
      <c r="EV42" s="302"/>
      <c r="EW42" s="305">
        <v>40</v>
      </c>
      <c r="EX42" s="302"/>
      <c r="EY42" s="302"/>
      <c r="EZ42" s="302"/>
    </row>
    <row r="43" spans="2:156" ht="13.5">
      <c r="B43" s="306"/>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9"/>
      <c r="EV43" s="302"/>
      <c r="EW43" s="305">
        <v>41</v>
      </c>
      <c r="EX43" s="302"/>
      <c r="EY43" s="302"/>
      <c r="EZ43" s="302"/>
    </row>
    <row r="44" spans="2:156" ht="13.5">
      <c r="B44" s="325"/>
      <c r="C44" s="326"/>
      <c r="D44" s="326"/>
      <c r="E44" s="326"/>
      <c r="F44" s="326"/>
      <c r="G44" s="326"/>
      <c r="H44" s="326"/>
      <c r="I44" s="326"/>
      <c r="J44" s="326"/>
      <c r="K44" s="326"/>
      <c r="L44" s="326"/>
      <c r="M44" s="326"/>
      <c r="N44" s="326"/>
      <c r="O44" s="326"/>
      <c r="P44" s="326"/>
      <c r="Q44" s="326"/>
      <c r="R44" s="326"/>
      <c r="S44" s="326"/>
      <c r="T44" s="585"/>
      <c r="U44" s="586"/>
      <c r="V44" s="586"/>
      <c r="W44" s="586"/>
      <c r="X44" s="586"/>
      <c r="Y44" s="586"/>
      <c r="Z44" s="586"/>
      <c r="AA44" s="586"/>
      <c r="AB44" s="586"/>
      <c r="AC44" s="586"/>
      <c r="AD44" s="586"/>
      <c r="AE44" s="586"/>
      <c r="AF44" s="586"/>
      <c r="AG44" s="586"/>
      <c r="AH44" s="586"/>
      <c r="AI44" s="587"/>
      <c r="EV44" s="302"/>
      <c r="EW44" s="305">
        <v>42</v>
      </c>
      <c r="EX44" s="302"/>
      <c r="EY44" s="302"/>
      <c r="EZ44" s="302"/>
    </row>
    <row r="45" spans="152:156" ht="13.5">
      <c r="EV45" s="302"/>
      <c r="EW45" s="302"/>
      <c r="EX45" s="302"/>
      <c r="EY45" s="302"/>
      <c r="EZ45" s="302"/>
    </row>
    <row r="47" spans="168:172" ht="13.5">
      <c r="FL47" s="302"/>
      <c r="FM47" s="302"/>
      <c r="FN47" s="302"/>
      <c r="FO47" s="302"/>
      <c r="FP47" s="302"/>
    </row>
    <row r="66" ht="33" customHeight="1"/>
    <row r="67" spans="93:111" ht="35.25" customHeight="1">
      <c r="CO67" s="583" t="s">
        <v>1228</v>
      </c>
      <c r="CP67" s="583"/>
      <c r="CQ67" s="583" t="s">
        <v>1229</v>
      </c>
      <c r="CR67" s="583"/>
      <c r="CS67" s="583"/>
      <c r="CT67" s="583"/>
      <c r="CU67" s="584"/>
      <c r="CV67" s="583" t="s">
        <v>1230</v>
      </c>
      <c r="CW67" s="583"/>
      <c r="CX67" s="583"/>
      <c r="CY67" s="583"/>
      <c r="CZ67" s="583"/>
      <c r="DA67" s="583"/>
      <c r="DB67" s="583"/>
      <c r="DC67" s="583"/>
      <c r="DD67" s="583"/>
      <c r="DE67" s="583"/>
      <c r="DF67" s="583"/>
      <c r="DG67" s="583"/>
    </row>
    <row r="68" spans="93:111" ht="46.5" customHeight="1" thickBot="1">
      <c r="CO68" s="377"/>
      <c r="CP68" s="378">
        <v>0</v>
      </c>
      <c r="CQ68" s="512" t="s">
        <v>1231</v>
      </c>
      <c r="CR68" s="512"/>
      <c r="CS68" s="512"/>
      <c r="CT68" s="512"/>
      <c r="CU68" s="513"/>
      <c r="CV68" s="512" t="s">
        <v>1232</v>
      </c>
      <c r="CW68" s="512"/>
      <c r="CX68" s="512"/>
      <c r="CY68" s="512"/>
      <c r="CZ68" s="512"/>
      <c r="DA68" s="512"/>
      <c r="DB68" s="512"/>
      <c r="DC68" s="512"/>
      <c r="DD68" s="512"/>
      <c r="DE68" s="512"/>
      <c r="DF68" s="512"/>
      <c r="DG68" s="512"/>
    </row>
    <row r="69" spans="93:111" ht="46.5" customHeight="1" thickBot="1">
      <c r="CO69" s="379"/>
      <c r="CP69" s="380">
        <v>1</v>
      </c>
      <c r="CQ69" s="512" t="s">
        <v>1233</v>
      </c>
      <c r="CR69" s="512"/>
      <c r="CS69" s="512"/>
      <c r="CT69" s="512"/>
      <c r="CU69" s="513"/>
      <c r="CV69" s="512" t="s">
        <v>1234</v>
      </c>
      <c r="CW69" s="512"/>
      <c r="CX69" s="512"/>
      <c r="CY69" s="512"/>
      <c r="CZ69" s="512"/>
      <c r="DA69" s="512"/>
      <c r="DB69" s="512"/>
      <c r="DC69" s="512"/>
      <c r="DD69" s="512"/>
      <c r="DE69" s="512"/>
      <c r="DF69" s="512"/>
      <c r="DG69" s="512"/>
    </row>
    <row r="70" spans="37:111" ht="46.5" customHeight="1" thickBot="1">
      <c r="AK70" s="339" t="s">
        <v>640</v>
      </c>
      <c r="CO70" s="379"/>
      <c r="CP70" s="380">
        <v>2</v>
      </c>
      <c r="CQ70" s="512" t="s">
        <v>1235</v>
      </c>
      <c r="CR70" s="512"/>
      <c r="CS70" s="512"/>
      <c r="CT70" s="512"/>
      <c r="CU70" s="513"/>
      <c r="CV70" s="512" t="s">
        <v>1236</v>
      </c>
      <c r="CW70" s="512"/>
      <c r="CX70" s="512"/>
      <c r="CY70" s="512"/>
      <c r="CZ70" s="512"/>
      <c r="DA70" s="512"/>
      <c r="DB70" s="512"/>
      <c r="DC70" s="512"/>
      <c r="DD70" s="512"/>
      <c r="DE70" s="512"/>
      <c r="DF70" s="512"/>
      <c r="DG70" s="512"/>
    </row>
    <row r="71" spans="37:111" ht="46.5" customHeight="1" thickBot="1">
      <c r="AK71" s="339" t="s">
        <v>641</v>
      </c>
      <c r="CO71" s="379"/>
      <c r="CP71" s="380">
        <v>3</v>
      </c>
      <c r="CQ71" s="512" t="s">
        <v>1237</v>
      </c>
      <c r="CR71" s="512"/>
      <c r="CS71" s="512"/>
      <c r="CT71" s="512"/>
      <c r="CU71" s="513"/>
      <c r="CV71" s="512" t="s">
        <v>1238</v>
      </c>
      <c r="CW71" s="512"/>
      <c r="CX71" s="512"/>
      <c r="CY71" s="512"/>
      <c r="CZ71" s="512"/>
      <c r="DA71" s="512"/>
      <c r="DB71" s="512"/>
      <c r="DC71" s="512"/>
      <c r="DD71" s="512"/>
      <c r="DE71" s="512"/>
      <c r="DF71" s="512"/>
      <c r="DG71" s="512"/>
    </row>
    <row r="72" spans="37:111" ht="46.5" customHeight="1" thickBot="1">
      <c r="AK72" s="339" t="s">
        <v>642</v>
      </c>
      <c r="CO72" s="379"/>
      <c r="CP72" s="380">
        <v>4</v>
      </c>
      <c r="CQ72" s="512" t="s">
        <v>1239</v>
      </c>
      <c r="CR72" s="512"/>
      <c r="CS72" s="512"/>
      <c r="CT72" s="512"/>
      <c r="CU72" s="513"/>
      <c r="CV72" s="512" t="s">
        <v>1240</v>
      </c>
      <c r="CW72" s="512"/>
      <c r="CX72" s="512"/>
      <c r="CY72" s="512"/>
      <c r="CZ72" s="512"/>
      <c r="DA72" s="512"/>
      <c r="DB72" s="512"/>
      <c r="DC72" s="512"/>
      <c r="DD72" s="512"/>
      <c r="DE72" s="512"/>
      <c r="DF72" s="512"/>
      <c r="DG72" s="512"/>
    </row>
    <row r="73" spans="93:111" ht="46.5" customHeight="1" thickBot="1">
      <c r="CO73" s="379"/>
      <c r="CP73" s="380">
        <v>5</v>
      </c>
      <c r="CQ73" s="512" t="s">
        <v>1241</v>
      </c>
      <c r="CR73" s="512"/>
      <c r="CS73" s="512"/>
      <c r="CT73" s="512"/>
      <c r="CU73" s="513"/>
      <c r="CV73" s="512" t="s">
        <v>1242</v>
      </c>
      <c r="CW73" s="512"/>
      <c r="CX73" s="512"/>
      <c r="CY73" s="512"/>
      <c r="CZ73" s="512"/>
      <c r="DA73" s="512"/>
      <c r="DB73" s="512"/>
      <c r="DC73" s="512"/>
      <c r="DD73" s="512"/>
      <c r="DE73" s="512"/>
      <c r="DF73" s="512"/>
      <c r="DG73" s="512"/>
    </row>
    <row r="74" spans="93:111" ht="46.5" customHeight="1" thickBot="1">
      <c r="CO74" s="379"/>
      <c r="CP74" s="380">
        <v>6</v>
      </c>
      <c r="CQ74" s="512" t="s">
        <v>98</v>
      </c>
      <c r="CR74" s="512"/>
      <c r="CS74" s="512"/>
      <c r="CT74" s="512"/>
      <c r="CU74" s="513"/>
      <c r="CV74" s="512"/>
      <c r="CW74" s="512"/>
      <c r="CX74" s="512"/>
      <c r="CY74" s="512"/>
      <c r="CZ74" s="512"/>
      <c r="DA74" s="512"/>
      <c r="DB74" s="512"/>
      <c r="DC74" s="512"/>
      <c r="DD74" s="512"/>
      <c r="DE74" s="512"/>
      <c r="DF74" s="512"/>
      <c r="DG74" s="512"/>
    </row>
    <row r="75" ht="36" customHeight="1"/>
    <row r="116" ht="13.5">
      <c r="CO116" s="301" t="s">
        <v>99</v>
      </c>
    </row>
    <row r="124" ht="18.75">
      <c r="CQ124" s="337" t="s">
        <v>64</v>
      </c>
    </row>
    <row r="126" spans="95:114" ht="27" customHeight="1">
      <c r="CQ126" s="338" t="s">
        <v>844</v>
      </c>
      <c r="CR126" s="501" t="s">
        <v>62</v>
      </c>
      <c r="CS126" s="501"/>
      <c r="CT126" s="501"/>
      <c r="CU126" s="501"/>
      <c r="CV126" s="501"/>
      <c r="CW126" s="501" t="s">
        <v>63</v>
      </c>
      <c r="CX126" s="501"/>
      <c r="CY126" s="501"/>
      <c r="CZ126" s="501"/>
      <c r="DA126" s="501"/>
      <c r="DB126" s="501"/>
      <c r="DC126" s="501"/>
      <c r="DD126" s="501"/>
      <c r="DE126" s="501"/>
      <c r="DF126" s="501"/>
      <c r="DG126" s="501"/>
      <c r="DH126" s="501"/>
      <c r="DI126" s="501"/>
      <c r="DJ126" s="501"/>
    </row>
    <row r="127" spans="95:114" ht="78.75" customHeight="1">
      <c r="CQ127" s="336"/>
      <c r="CR127" s="509" t="s">
        <v>1485</v>
      </c>
      <c r="CS127" s="509"/>
      <c r="CT127" s="509"/>
      <c r="CU127" s="509"/>
      <c r="CV127" s="509"/>
      <c r="CW127" s="502" t="s">
        <v>1147</v>
      </c>
      <c r="CX127" s="502"/>
      <c r="CY127" s="502"/>
      <c r="CZ127" s="502"/>
      <c r="DA127" s="502"/>
      <c r="DB127" s="502"/>
      <c r="DC127" s="502"/>
      <c r="DD127" s="502"/>
      <c r="DE127" s="502"/>
      <c r="DF127" s="502"/>
      <c r="DG127" s="502"/>
      <c r="DH127" s="502"/>
      <c r="DI127" s="502"/>
      <c r="DJ127" s="502"/>
    </row>
    <row r="128" spans="95:114" ht="52.5" customHeight="1">
      <c r="CQ128" s="336"/>
      <c r="CR128" s="509" t="s">
        <v>1486</v>
      </c>
      <c r="CS128" s="509"/>
      <c r="CT128" s="509"/>
      <c r="CU128" s="509"/>
      <c r="CV128" s="509"/>
      <c r="CW128" s="503" t="s">
        <v>853</v>
      </c>
      <c r="CX128" s="504"/>
      <c r="CY128" s="504"/>
      <c r="CZ128" s="504"/>
      <c r="DA128" s="504"/>
      <c r="DB128" s="504"/>
      <c r="DC128" s="504"/>
      <c r="DD128" s="504"/>
      <c r="DE128" s="504"/>
      <c r="DF128" s="504"/>
      <c r="DG128" s="504"/>
      <c r="DH128" s="504"/>
      <c r="DI128" s="504"/>
      <c r="DJ128" s="505"/>
    </row>
    <row r="129" spans="95:114" ht="78.75" customHeight="1">
      <c r="CQ129" s="336"/>
      <c r="CR129" s="509" t="s">
        <v>1487</v>
      </c>
      <c r="CS129" s="509"/>
      <c r="CT129" s="509"/>
      <c r="CU129" s="509"/>
      <c r="CV129" s="509"/>
      <c r="CW129" s="502" t="s">
        <v>854</v>
      </c>
      <c r="CX129" s="502"/>
      <c r="CY129" s="502"/>
      <c r="CZ129" s="502"/>
      <c r="DA129" s="502"/>
      <c r="DB129" s="502"/>
      <c r="DC129" s="502"/>
      <c r="DD129" s="502"/>
      <c r="DE129" s="502"/>
      <c r="DF129" s="502"/>
      <c r="DG129" s="502"/>
      <c r="DH129" s="502"/>
      <c r="DI129" s="502"/>
      <c r="DJ129" s="502"/>
    </row>
    <row r="130" spans="95:114" ht="26.25" customHeight="1">
      <c r="CQ130" s="336"/>
      <c r="CR130" s="509" t="s">
        <v>1488</v>
      </c>
      <c r="CS130" s="509"/>
      <c r="CT130" s="509"/>
      <c r="CU130" s="509"/>
      <c r="CV130" s="509"/>
      <c r="CW130" s="502" t="s">
        <v>1495</v>
      </c>
      <c r="CX130" s="502"/>
      <c r="CY130" s="502"/>
      <c r="CZ130" s="502"/>
      <c r="DA130" s="502"/>
      <c r="DB130" s="502"/>
      <c r="DC130" s="502"/>
      <c r="DD130" s="502"/>
      <c r="DE130" s="502"/>
      <c r="DF130" s="502"/>
      <c r="DG130" s="502"/>
      <c r="DH130" s="502"/>
      <c r="DI130" s="502"/>
      <c r="DJ130" s="502"/>
    </row>
    <row r="131" spans="95:114" ht="52.5" customHeight="1">
      <c r="CQ131" s="336"/>
      <c r="CR131" s="509" t="s">
        <v>1489</v>
      </c>
      <c r="CS131" s="509"/>
      <c r="CT131" s="509"/>
      <c r="CU131" s="509"/>
      <c r="CV131" s="509"/>
      <c r="CW131" s="502" t="s">
        <v>856</v>
      </c>
      <c r="CX131" s="502"/>
      <c r="CY131" s="502"/>
      <c r="CZ131" s="502"/>
      <c r="DA131" s="502"/>
      <c r="DB131" s="502"/>
      <c r="DC131" s="502"/>
      <c r="DD131" s="502"/>
      <c r="DE131" s="502"/>
      <c r="DF131" s="502"/>
      <c r="DG131" s="502"/>
      <c r="DH131" s="502"/>
      <c r="DI131" s="502"/>
      <c r="DJ131" s="502"/>
    </row>
    <row r="132" spans="95:114" ht="26.25" customHeight="1">
      <c r="CQ132" s="336"/>
      <c r="CR132" s="509" t="s">
        <v>1490</v>
      </c>
      <c r="CS132" s="509"/>
      <c r="CT132" s="509"/>
      <c r="CU132" s="509"/>
      <c r="CV132" s="509"/>
      <c r="CW132" s="502" t="s">
        <v>1496</v>
      </c>
      <c r="CX132" s="502"/>
      <c r="CY132" s="502"/>
      <c r="CZ132" s="502"/>
      <c r="DA132" s="502"/>
      <c r="DB132" s="502"/>
      <c r="DC132" s="502"/>
      <c r="DD132" s="502"/>
      <c r="DE132" s="502"/>
      <c r="DF132" s="502"/>
      <c r="DG132" s="502"/>
      <c r="DH132" s="502"/>
      <c r="DI132" s="502"/>
      <c r="DJ132" s="502"/>
    </row>
    <row r="133" spans="95:114" ht="26.25" customHeight="1">
      <c r="CQ133" s="336"/>
      <c r="CR133" s="509" t="s">
        <v>1491</v>
      </c>
      <c r="CS133" s="509"/>
      <c r="CT133" s="509"/>
      <c r="CU133" s="509"/>
      <c r="CV133" s="509"/>
      <c r="CW133" s="502" t="s">
        <v>1497</v>
      </c>
      <c r="CX133" s="502"/>
      <c r="CY133" s="502"/>
      <c r="CZ133" s="502"/>
      <c r="DA133" s="502"/>
      <c r="DB133" s="502"/>
      <c r="DC133" s="502"/>
      <c r="DD133" s="502"/>
      <c r="DE133" s="502"/>
      <c r="DF133" s="502"/>
      <c r="DG133" s="502"/>
      <c r="DH133" s="502"/>
      <c r="DI133" s="502"/>
      <c r="DJ133" s="502"/>
    </row>
    <row r="134" spans="95:114" ht="26.25" customHeight="1">
      <c r="CQ134" s="334"/>
      <c r="CR134" s="501" t="s">
        <v>62</v>
      </c>
      <c r="CS134" s="501"/>
      <c r="CT134" s="501"/>
      <c r="CU134" s="501"/>
      <c r="CV134" s="501"/>
      <c r="CW134" s="501" t="s">
        <v>63</v>
      </c>
      <c r="CX134" s="501"/>
      <c r="CY134" s="501"/>
      <c r="CZ134" s="501"/>
      <c r="DA134" s="501"/>
      <c r="DB134" s="501"/>
      <c r="DC134" s="501"/>
      <c r="DD134" s="501"/>
      <c r="DE134" s="501"/>
      <c r="DF134" s="501"/>
      <c r="DG134" s="501"/>
      <c r="DH134" s="501"/>
      <c r="DI134" s="501"/>
      <c r="DJ134" s="501"/>
    </row>
    <row r="135" spans="95:114" ht="26.25" customHeight="1">
      <c r="CQ135" s="335"/>
      <c r="CR135" s="507" t="s">
        <v>1492</v>
      </c>
      <c r="CS135" s="507"/>
      <c r="CT135" s="507"/>
      <c r="CU135" s="507"/>
      <c r="CV135" s="507"/>
      <c r="CW135" s="506" t="s">
        <v>855</v>
      </c>
      <c r="CX135" s="506"/>
      <c r="CY135" s="506"/>
      <c r="CZ135" s="506"/>
      <c r="DA135" s="506"/>
      <c r="DB135" s="506"/>
      <c r="DC135" s="506"/>
      <c r="DD135" s="506"/>
      <c r="DE135" s="506"/>
      <c r="DF135" s="506"/>
      <c r="DG135" s="506"/>
      <c r="DH135" s="506"/>
      <c r="DI135" s="506"/>
      <c r="DJ135" s="506"/>
    </row>
    <row r="136" spans="95:114" ht="78.75" customHeight="1">
      <c r="CQ136" s="335"/>
      <c r="CR136" s="507" t="s">
        <v>1498</v>
      </c>
      <c r="CS136" s="507"/>
      <c r="CT136" s="507"/>
      <c r="CU136" s="507"/>
      <c r="CV136" s="507"/>
      <c r="CW136" s="506" t="s">
        <v>857</v>
      </c>
      <c r="CX136" s="506"/>
      <c r="CY136" s="506"/>
      <c r="CZ136" s="506"/>
      <c r="DA136" s="506"/>
      <c r="DB136" s="506"/>
      <c r="DC136" s="506"/>
      <c r="DD136" s="506"/>
      <c r="DE136" s="506"/>
      <c r="DF136" s="506"/>
      <c r="DG136" s="506"/>
      <c r="DH136" s="506"/>
      <c r="DI136" s="506"/>
      <c r="DJ136" s="506"/>
    </row>
    <row r="137" spans="95:114" ht="26.25" customHeight="1">
      <c r="CQ137" s="335"/>
      <c r="CR137" s="507" t="s">
        <v>1493</v>
      </c>
      <c r="CS137" s="507"/>
      <c r="CT137" s="507"/>
      <c r="CU137" s="507"/>
      <c r="CV137" s="507"/>
      <c r="CW137" s="506" t="s">
        <v>858</v>
      </c>
      <c r="CX137" s="506"/>
      <c r="CY137" s="506"/>
      <c r="CZ137" s="506"/>
      <c r="DA137" s="506"/>
      <c r="DB137" s="506"/>
      <c r="DC137" s="506"/>
      <c r="DD137" s="506"/>
      <c r="DE137" s="506"/>
      <c r="DF137" s="506"/>
      <c r="DG137" s="506"/>
      <c r="DH137" s="506"/>
      <c r="DI137" s="506"/>
      <c r="DJ137" s="506"/>
    </row>
    <row r="138" spans="95:114" ht="26.25" customHeight="1">
      <c r="CQ138" s="335"/>
      <c r="CR138" s="507" t="s">
        <v>1499</v>
      </c>
      <c r="CS138" s="507"/>
      <c r="CT138" s="507"/>
      <c r="CU138" s="507"/>
      <c r="CV138" s="507"/>
      <c r="CW138" s="506" t="s">
        <v>859</v>
      </c>
      <c r="CX138" s="506"/>
      <c r="CY138" s="506"/>
      <c r="CZ138" s="506"/>
      <c r="DA138" s="506"/>
      <c r="DB138" s="506"/>
      <c r="DC138" s="506"/>
      <c r="DD138" s="506"/>
      <c r="DE138" s="506"/>
      <c r="DF138" s="506"/>
      <c r="DG138" s="506"/>
      <c r="DH138" s="506"/>
      <c r="DI138" s="506"/>
      <c r="DJ138" s="506"/>
    </row>
    <row r="139" spans="95:114" ht="26.25" customHeight="1">
      <c r="CQ139" s="335"/>
      <c r="CR139" s="507" t="s">
        <v>1494</v>
      </c>
      <c r="CS139" s="507"/>
      <c r="CT139" s="507"/>
      <c r="CU139" s="507"/>
      <c r="CV139" s="507"/>
      <c r="CW139" s="506" t="s">
        <v>860</v>
      </c>
      <c r="CX139" s="506"/>
      <c r="CY139" s="506"/>
      <c r="CZ139" s="506"/>
      <c r="DA139" s="506"/>
      <c r="DB139" s="506"/>
      <c r="DC139" s="506"/>
      <c r="DD139" s="506"/>
      <c r="DE139" s="506"/>
      <c r="DF139" s="506"/>
      <c r="DG139" s="506"/>
      <c r="DH139" s="506"/>
      <c r="DI139" s="506"/>
      <c r="DJ139" s="506"/>
    </row>
    <row r="157" spans="95:134" ht="26.25" customHeight="1">
      <c r="CQ157" s="405" t="s">
        <v>1044</v>
      </c>
      <c r="CR157" s="392"/>
      <c r="CS157" s="392"/>
      <c r="CT157" s="392"/>
      <c r="CU157" s="392"/>
      <c r="CV157" s="392"/>
      <c r="CW157" s="392"/>
      <c r="CX157" s="421" t="s">
        <v>786</v>
      </c>
      <c r="CY157" s="422">
        <f>ED174</f>
        <v>0</v>
      </c>
      <c r="CZ157" s="392"/>
      <c r="DA157" s="392"/>
      <c r="DB157" s="392"/>
      <c r="DC157" s="392"/>
      <c r="DD157" s="392"/>
      <c r="DE157" s="392"/>
      <c r="DF157" s="392"/>
      <c r="DG157" s="392"/>
      <c r="DH157" s="392"/>
      <c r="DI157" s="392"/>
      <c r="DJ157" s="392"/>
      <c r="DK157" s="392"/>
      <c r="DL157" s="392"/>
      <c r="DM157" s="392"/>
      <c r="DN157" s="392"/>
      <c r="DZ157" s="418">
        <v>0</v>
      </c>
      <c r="EA157" s="418">
        <v>1</v>
      </c>
      <c r="EB157" s="418">
        <v>2</v>
      </c>
      <c r="EC157" s="418">
        <v>3</v>
      </c>
      <c r="ED157" s="418">
        <v>4</v>
      </c>
    </row>
    <row r="158" spans="95:134" ht="21.75" customHeight="1">
      <c r="CQ158" s="479" t="s">
        <v>994</v>
      </c>
      <c r="CR158" s="480"/>
      <c r="CS158" s="480"/>
      <c r="CT158" s="480"/>
      <c r="CU158" s="480"/>
      <c r="CV158" s="480"/>
      <c r="CW158" s="481"/>
      <c r="CX158" s="393"/>
      <c r="CY158" s="394" t="s">
        <v>995</v>
      </c>
      <c r="CZ158" s="394"/>
      <c r="DA158" s="394"/>
      <c r="DB158" s="394"/>
      <c r="DC158" s="394"/>
      <c r="DD158" s="394"/>
      <c r="DE158" s="394"/>
      <c r="DF158" s="394"/>
      <c r="DG158" s="394"/>
      <c r="DH158" s="394"/>
      <c r="DI158" s="395"/>
      <c r="DJ158" s="392"/>
      <c r="DK158" s="392"/>
      <c r="DL158" s="392"/>
      <c r="DM158" s="392"/>
      <c r="DN158" s="392"/>
      <c r="DY158" s="339" t="s">
        <v>783</v>
      </c>
      <c r="DZ158" s="419" t="b">
        <v>0</v>
      </c>
      <c r="EA158" s="419" t="b">
        <v>0</v>
      </c>
      <c r="EB158" s="419" t="b">
        <v>0</v>
      </c>
      <c r="EC158" s="419" t="b">
        <v>0</v>
      </c>
      <c r="ED158" s="419"/>
    </row>
    <row r="159" spans="95:134" ht="18.75" customHeight="1">
      <c r="CQ159" s="482"/>
      <c r="CR159" s="483"/>
      <c r="CS159" s="483"/>
      <c r="CT159" s="483"/>
      <c r="CU159" s="483"/>
      <c r="CV159" s="483"/>
      <c r="CW159" s="484"/>
      <c r="CX159" s="396"/>
      <c r="CY159" s="397" t="s">
        <v>996</v>
      </c>
      <c r="CZ159" s="397"/>
      <c r="DA159" s="397"/>
      <c r="DB159" s="397"/>
      <c r="DC159" s="397"/>
      <c r="DD159" s="397"/>
      <c r="DE159" s="397"/>
      <c r="DF159" s="397"/>
      <c r="DG159" s="397"/>
      <c r="DH159" s="397"/>
      <c r="DI159" s="398"/>
      <c r="DJ159" s="392"/>
      <c r="DK159" s="392"/>
      <c r="DL159" s="392"/>
      <c r="DM159" s="392"/>
      <c r="DN159" s="392"/>
      <c r="DY159" s="339" t="s">
        <v>784</v>
      </c>
      <c r="DZ159" s="419" t="b">
        <v>0</v>
      </c>
      <c r="EA159" s="419" t="b">
        <v>0</v>
      </c>
      <c r="EB159" s="419" t="b">
        <v>0</v>
      </c>
      <c r="EC159" s="419"/>
      <c r="ED159" s="419"/>
    </row>
    <row r="160" spans="95:134" ht="18.75" customHeight="1">
      <c r="CQ160" s="393" t="s">
        <v>997</v>
      </c>
      <c r="CR160" s="394"/>
      <c r="CS160" s="394"/>
      <c r="CT160" s="394"/>
      <c r="CU160" s="394"/>
      <c r="CV160" s="394"/>
      <c r="CW160" s="395"/>
      <c r="CX160" s="393"/>
      <c r="CY160" s="394" t="s">
        <v>999</v>
      </c>
      <c r="CZ160" s="394"/>
      <c r="DA160" s="394"/>
      <c r="DB160" s="394"/>
      <c r="DC160" s="394"/>
      <c r="DD160" s="394"/>
      <c r="DE160" s="394"/>
      <c r="DF160" s="394"/>
      <c r="DG160" s="394"/>
      <c r="DH160" s="394"/>
      <c r="DI160" s="395"/>
      <c r="DJ160" s="392"/>
      <c r="DK160" s="392"/>
      <c r="DL160" s="392"/>
      <c r="DM160" s="392"/>
      <c r="DN160" s="392"/>
      <c r="DY160" s="339" t="s">
        <v>785</v>
      </c>
      <c r="DZ160" s="419" t="b">
        <v>0</v>
      </c>
      <c r="EA160" s="419" t="b">
        <v>0</v>
      </c>
      <c r="EB160" s="419" t="b">
        <v>0</v>
      </c>
      <c r="EC160" s="419"/>
      <c r="ED160" s="419"/>
    </row>
    <row r="161" spans="95:134" ht="18.75" customHeight="1">
      <c r="CQ161" s="396" t="s">
        <v>998</v>
      </c>
      <c r="CR161" s="397"/>
      <c r="CS161" s="397"/>
      <c r="CT161" s="397"/>
      <c r="CU161" s="397"/>
      <c r="CV161" s="397"/>
      <c r="CW161" s="398"/>
      <c r="CX161" s="396"/>
      <c r="CY161" s="397"/>
      <c r="CZ161" s="397"/>
      <c r="DA161" s="397"/>
      <c r="DB161" s="397"/>
      <c r="DC161" s="397"/>
      <c r="DD161" s="397"/>
      <c r="DE161" s="397"/>
      <c r="DF161" s="397"/>
      <c r="DG161" s="397"/>
      <c r="DH161" s="397"/>
      <c r="DI161" s="398"/>
      <c r="DJ161" s="392"/>
      <c r="DK161" s="392"/>
      <c r="DL161" s="392"/>
      <c r="DM161" s="392"/>
      <c r="DN161" s="392"/>
      <c r="DY161" s="301">
        <v>2</v>
      </c>
      <c r="DZ161" s="419" t="b">
        <v>0</v>
      </c>
      <c r="EA161" s="419" t="b">
        <v>0</v>
      </c>
      <c r="EB161" s="419" t="b">
        <v>0</v>
      </c>
      <c r="EC161" s="419"/>
      <c r="ED161" s="419"/>
    </row>
    <row r="162" spans="95:134" ht="18.75" customHeight="1">
      <c r="CQ162" s="393" t="s">
        <v>1000</v>
      </c>
      <c r="CR162" s="394"/>
      <c r="CS162" s="394"/>
      <c r="CT162" s="394"/>
      <c r="CU162" s="394"/>
      <c r="CV162" s="394"/>
      <c r="CW162" s="395"/>
      <c r="CX162" s="393"/>
      <c r="CY162" s="394" t="s">
        <v>1002</v>
      </c>
      <c r="CZ162" s="394"/>
      <c r="DA162" s="394"/>
      <c r="DB162" s="394"/>
      <c r="DC162" s="394"/>
      <c r="DD162" s="394"/>
      <c r="DE162" s="394"/>
      <c r="DF162" s="394"/>
      <c r="DG162" s="394"/>
      <c r="DH162" s="394"/>
      <c r="DI162" s="395"/>
      <c r="DJ162" s="392"/>
      <c r="DK162" s="392"/>
      <c r="DL162" s="392"/>
      <c r="DM162" s="392"/>
      <c r="DN162" s="392"/>
      <c r="DY162" s="301">
        <v>3</v>
      </c>
      <c r="DZ162" s="419" t="b">
        <v>0</v>
      </c>
      <c r="EA162" s="419" t="b">
        <v>0</v>
      </c>
      <c r="EB162" s="419" t="b">
        <v>0</v>
      </c>
      <c r="EC162" s="419" t="b">
        <v>0</v>
      </c>
      <c r="ED162" s="419"/>
    </row>
    <row r="163" spans="95:134" ht="18.75" customHeight="1">
      <c r="CQ163" s="396" t="s">
        <v>1001</v>
      </c>
      <c r="CR163" s="397"/>
      <c r="CS163" s="397"/>
      <c r="CT163" s="397"/>
      <c r="CU163" s="397"/>
      <c r="CV163" s="397"/>
      <c r="CW163" s="398"/>
      <c r="CX163" s="396"/>
      <c r="CY163" s="397"/>
      <c r="CZ163" s="397"/>
      <c r="DA163" s="397"/>
      <c r="DB163" s="397"/>
      <c r="DC163" s="397"/>
      <c r="DD163" s="397"/>
      <c r="DE163" s="397"/>
      <c r="DF163" s="397"/>
      <c r="DG163" s="397"/>
      <c r="DH163" s="397"/>
      <c r="DI163" s="398"/>
      <c r="DJ163" s="392"/>
      <c r="DK163" s="392"/>
      <c r="DL163" s="392"/>
      <c r="DM163" s="392"/>
      <c r="DN163" s="392"/>
      <c r="DY163" s="301">
        <v>4</v>
      </c>
      <c r="DZ163" s="419" t="b">
        <v>0</v>
      </c>
      <c r="EA163" s="419" t="b">
        <v>0</v>
      </c>
      <c r="EB163" s="419" t="b">
        <v>0</v>
      </c>
      <c r="EC163" s="419" t="b">
        <v>0</v>
      </c>
      <c r="ED163" s="419"/>
    </row>
    <row r="164" spans="95:135" ht="18.75" customHeight="1">
      <c r="CQ164" s="399" t="s">
        <v>1003</v>
      </c>
      <c r="CR164" s="400"/>
      <c r="CS164" s="400"/>
      <c r="CT164" s="400"/>
      <c r="CU164" s="400"/>
      <c r="CV164" s="400"/>
      <c r="CW164" s="401"/>
      <c r="CX164" s="399"/>
      <c r="CY164" s="400" t="s">
        <v>1004</v>
      </c>
      <c r="CZ164" s="400"/>
      <c r="DA164" s="400"/>
      <c r="DB164" s="400"/>
      <c r="DC164" s="400"/>
      <c r="DD164" s="400"/>
      <c r="DE164" s="400"/>
      <c r="DF164" s="400"/>
      <c r="DG164" s="400"/>
      <c r="DH164" s="400"/>
      <c r="DI164" s="401"/>
      <c r="DJ164" s="392"/>
      <c r="DK164" s="392"/>
      <c r="DL164" s="392"/>
      <c r="DM164" s="392"/>
      <c r="DN164" s="392"/>
      <c r="DY164" s="301">
        <v>5</v>
      </c>
      <c r="DZ164" s="419" t="b">
        <v>0</v>
      </c>
      <c r="EA164" s="419" t="b">
        <v>0</v>
      </c>
      <c r="EB164" s="419" t="b">
        <v>0</v>
      </c>
      <c r="EC164" s="419" t="b">
        <v>0</v>
      </c>
      <c r="ED164" s="419" t="b">
        <v>0</v>
      </c>
      <c r="EE164" s="419" t="b">
        <v>0</v>
      </c>
    </row>
    <row r="165" spans="95:135" ht="18.75" customHeight="1">
      <c r="CQ165" s="393" t="s">
        <v>1005</v>
      </c>
      <c r="CR165" s="394"/>
      <c r="CS165" s="394"/>
      <c r="CT165" s="394"/>
      <c r="CU165" s="394"/>
      <c r="CV165" s="394"/>
      <c r="CW165" s="395"/>
      <c r="CX165" s="393"/>
      <c r="CY165" s="394" t="s">
        <v>1006</v>
      </c>
      <c r="CZ165" s="394"/>
      <c r="DA165" s="394"/>
      <c r="DB165" s="394"/>
      <c r="DC165" s="394"/>
      <c r="DD165" s="394"/>
      <c r="DE165" s="394"/>
      <c r="DF165" s="394"/>
      <c r="DG165" s="394"/>
      <c r="DH165" s="394"/>
      <c r="DI165" s="395"/>
      <c r="DJ165" s="392"/>
      <c r="DK165" s="392"/>
      <c r="DL165" s="392"/>
      <c r="DM165" s="392"/>
      <c r="DN165" s="392"/>
      <c r="DY165" s="301">
        <v>6</v>
      </c>
      <c r="DZ165" s="419" t="b">
        <v>0</v>
      </c>
      <c r="EA165" s="419" t="b">
        <v>0</v>
      </c>
      <c r="EB165" s="419" t="b">
        <v>0</v>
      </c>
      <c r="EC165" s="419" t="b">
        <v>0</v>
      </c>
      <c r="ED165" s="419" t="b">
        <v>0</v>
      </c>
      <c r="EE165" s="419" t="b">
        <v>0</v>
      </c>
    </row>
    <row r="166" spans="95:135" ht="18.75" customHeight="1">
      <c r="CQ166" s="396"/>
      <c r="CR166" s="397"/>
      <c r="CS166" s="397"/>
      <c r="CT166" s="397"/>
      <c r="CU166" s="397"/>
      <c r="CV166" s="397"/>
      <c r="CW166" s="398"/>
      <c r="CX166" s="396"/>
      <c r="CY166" s="397" t="s">
        <v>1007</v>
      </c>
      <c r="CZ166" s="397"/>
      <c r="DA166" s="397"/>
      <c r="DB166" s="397"/>
      <c r="DC166" s="397"/>
      <c r="DD166" s="397"/>
      <c r="DE166" s="397"/>
      <c r="DF166" s="397"/>
      <c r="DG166" s="397"/>
      <c r="DH166" s="397"/>
      <c r="DI166" s="398"/>
      <c r="DJ166" s="392"/>
      <c r="DK166" s="392"/>
      <c r="DL166" s="392"/>
      <c r="DM166" s="392"/>
      <c r="DN166" s="392"/>
      <c r="DY166" s="301">
        <v>7</v>
      </c>
      <c r="DZ166" s="419" t="b">
        <v>0</v>
      </c>
      <c r="EA166" s="419" t="b">
        <v>0</v>
      </c>
      <c r="EB166" s="419" t="b">
        <v>0</v>
      </c>
      <c r="EC166" s="419" t="b">
        <v>0</v>
      </c>
      <c r="ED166" s="419" t="b">
        <v>0</v>
      </c>
      <c r="EE166" s="419" t="b">
        <v>0</v>
      </c>
    </row>
    <row r="167" spans="95:135" ht="18.75" customHeight="1">
      <c r="CQ167" s="393" t="s">
        <v>1009</v>
      </c>
      <c r="CR167" s="394"/>
      <c r="CS167" s="394"/>
      <c r="CT167" s="394"/>
      <c r="CU167" s="394"/>
      <c r="CV167" s="394"/>
      <c r="CW167" s="395"/>
      <c r="CX167" s="393"/>
      <c r="CY167" s="394" t="s">
        <v>1010</v>
      </c>
      <c r="CZ167" s="394"/>
      <c r="DA167" s="394"/>
      <c r="DB167" s="394"/>
      <c r="DC167" s="394"/>
      <c r="DD167" s="394"/>
      <c r="DE167" s="394"/>
      <c r="DF167" s="394"/>
      <c r="DG167" s="394"/>
      <c r="DH167" s="394"/>
      <c r="DI167" s="395"/>
      <c r="DJ167" s="392"/>
      <c r="DK167" s="392"/>
      <c r="DL167" s="392"/>
      <c r="DM167" s="392"/>
      <c r="DN167" s="392"/>
      <c r="DY167" s="301">
        <v>8</v>
      </c>
      <c r="DZ167" s="419" t="b">
        <v>0</v>
      </c>
      <c r="EA167" s="419" t="b">
        <v>0</v>
      </c>
      <c r="EB167" s="419" t="b">
        <v>0</v>
      </c>
      <c r="EC167" s="419" t="b">
        <v>0</v>
      </c>
      <c r="ED167" s="419" t="b">
        <v>0</v>
      </c>
      <c r="EE167" s="419" t="b">
        <v>0</v>
      </c>
    </row>
    <row r="168" spans="95:135" ht="18.75" customHeight="1">
      <c r="CQ168" s="396"/>
      <c r="CR168" s="397"/>
      <c r="CS168" s="397"/>
      <c r="CT168" s="397"/>
      <c r="CU168" s="397"/>
      <c r="CV168" s="397"/>
      <c r="CW168" s="398"/>
      <c r="CX168" s="396"/>
      <c r="CY168" s="397" t="s">
        <v>1008</v>
      </c>
      <c r="CZ168" s="397"/>
      <c r="DA168" s="397"/>
      <c r="DB168" s="397"/>
      <c r="DC168" s="397"/>
      <c r="DD168" s="397"/>
      <c r="DE168" s="397"/>
      <c r="DF168" s="397"/>
      <c r="DG168" s="397"/>
      <c r="DH168" s="397"/>
      <c r="DI168" s="398"/>
      <c r="DJ168" s="392"/>
      <c r="DK168" s="392"/>
      <c r="DL168" s="392"/>
      <c r="DM168" s="392"/>
      <c r="DN168" s="392"/>
      <c r="DY168" s="301">
        <v>9</v>
      </c>
      <c r="DZ168" s="419" t="b">
        <v>0</v>
      </c>
      <c r="EA168" s="419" t="b">
        <v>0</v>
      </c>
      <c r="EB168" s="419" t="b">
        <v>0</v>
      </c>
      <c r="EC168" s="419"/>
      <c r="ED168" s="419"/>
      <c r="EE168" s="419" t="b">
        <v>0</v>
      </c>
    </row>
    <row r="169" spans="95:135" ht="18.75" customHeight="1">
      <c r="CQ169" s="393" t="s">
        <v>1011</v>
      </c>
      <c r="CR169" s="394"/>
      <c r="CS169" s="394"/>
      <c r="CT169" s="394"/>
      <c r="CU169" s="394"/>
      <c r="CV169" s="394"/>
      <c r="CW169" s="395"/>
      <c r="CX169" s="393"/>
      <c r="CY169" s="394" t="s">
        <v>1014</v>
      </c>
      <c r="CZ169" s="394"/>
      <c r="DA169" s="394"/>
      <c r="DB169" s="394"/>
      <c r="DC169" s="394"/>
      <c r="DD169" s="394"/>
      <c r="DE169" s="394"/>
      <c r="DF169" s="394"/>
      <c r="DG169" s="394"/>
      <c r="DH169" s="394"/>
      <c r="DI169" s="395"/>
      <c r="DJ169" s="392"/>
      <c r="DK169" s="392"/>
      <c r="DL169" s="392"/>
      <c r="DM169" s="392"/>
      <c r="DN169" s="392"/>
      <c r="DY169" s="301">
        <v>10</v>
      </c>
      <c r="DZ169" s="419" t="b">
        <v>0</v>
      </c>
      <c r="EA169" s="419" t="b">
        <v>0</v>
      </c>
      <c r="EB169" s="419" t="b">
        <v>0</v>
      </c>
      <c r="EC169" s="419"/>
      <c r="ED169" s="419"/>
      <c r="EE169" s="313"/>
    </row>
    <row r="170" spans="95:135" ht="18.75" customHeight="1">
      <c r="CQ170" s="402" t="s">
        <v>1012</v>
      </c>
      <c r="CR170" s="403"/>
      <c r="CS170" s="403"/>
      <c r="CT170" s="403"/>
      <c r="CU170" s="403"/>
      <c r="CV170" s="403"/>
      <c r="CW170" s="404"/>
      <c r="CX170" s="402"/>
      <c r="CY170" s="403" t="s">
        <v>1015</v>
      </c>
      <c r="CZ170" s="403"/>
      <c r="DA170" s="403"/>
      <c r="DB170" s="403"/>
      <c r="DC170" s="403"/>
      <c r="DD170" s="403"/>
      <c r="DE170" s="403"/>
      <c r="DF170" s="403"/>
      <c r="DG170" s="403"/>
      <c r="DH170" s="403"/>
      <c r="DI170" s="404"/>
      <c r="DJ170" s="392"/>
      <c r="DK170" s="392"/>
      <c r="DL170" s="392"/>
      <c r="DM170" s="392"/>
      <c r="DN170" s="392"/>
      <c r="DY170" s="301">
        <v>11</v>
      </c>
      <c r="DZ170" s="419" t="b">
        <v>0</v>
      </c>
      <c r="EA170" s="419" t="b">
        <v>0</v>
      </c>
      <c r="EB170" s="419" t="b">
        <v>0</v>
      </c>
      <c r="EC170" s="419" t="b">
        <v>0</v>
      </c>
      <c r="ED170" s="419"/>
      <c r="EE170" s="313"/>
    </row>
    <row r="171" spans="95:135" ht="18.75" customHeight="1">
      <c r="CQ171" s="402" t="s">
        <v>1013</v>
      </c>
      <c r="CR171" s="403"/>
      <c r="CS171" s="403"/>
      <c r="CT171" s="403"/>
      <c r="CU171" s="403"/>
      <c r="CV171" s="403"/>
      <c r="CW171" s="404"/>
      <c r="CX171" s="402"/>
      <c r="CY171" s="403" t="s">
        <v>1016</v>
      </c>
      <c r="CZ171" s="403"/>
      <c r="DA171" s="403"/>
      <c r="DB171" s="403"/>
      <c r="DC171" s="403"/>
      <c r="DD171" s="403"/>
      <c r="DE171" s="403"/>
      <c r="DF171" s="403"/>
      <c r="DG171" s="403"/>
      <c r="DH171" s="403"/>
      <c r="DI171" s="404"/>
      <c r="DJ171" s="392"/>
      <c r="DK171" s="392"/>
      <c r="DL171" s="392"/>
      <c r="DM171" s="392"/>
      <c r="DN171" s="392"/>
      <c r="DY171" s="301">
        <v>12</v>
      </c>
      <c r="DZ171" s="419" t="b">
        <v>0</v>
      </c>
      <c r="EA171" s="419" t="b">
        <v>0</v>
      </c>
      <c r="EB171" s="419" t="b">
        <v>0</v>
      </c>
      <c r="EC171" s="419"/>
      <c r="ED171" s="419"/>
      <c r="EE171" s="419" t="b">
        <v>0</v>
      </c>
    </row>
    <row r="172" spans="95:135" ht="18.75" customHeight="1">
      <c r="CQ172" s="402"/>
      <c r="CR172" s="403"/>
      <c r="CS172" s="403"/>
      <c r="CT172" s="403"/>
      <c r="CU172" s="403"/>
      <c r="CV172" s="403"/>
      <c r="CW172" s="404"/>
      <c r="CX172" s="402"/>
      <c r="CY172" s="403" t="s">
        <v>1017</v>
      </c>
      <c r="CZ172" s="403"/>
      <c r="DA172" s="403"/>
      <c r="DB172" s="403"/>
      <c r="DC172" s="403"/>
      <c r="DD172" s="403"/>
      <c r="DE172" s="403"/>
      <c r="DF172" s="403"/>
      <c r="DG172" s="403"/>
      <c r="DH172" s="403"/>
      <c r="DI172" s="404"/>
      <c r="DJ172" s="392"/>
      <c r="DK172" s="392"/>
      <c r="DL172" s="392"/>
      <c r="DM172" s="392"/>
      <c r="DN172" s="392"/>
      <c r="DY172" s="301">
        <v>13</v>
      </c>
      <c r="DZ172" s="419" t="b">
        <v>0</v>
      </c>
      <c r="EA172" s="419" t="b">
        <v>0</v>
      </c>
      <c r="EB172" s="419" t="b">
        <v>0</v>
      </c>
      <c r="EC172" s="419"/>
      <c r="ED172" s="419"/>
      <c r="EE172" s="313"/>
    </row>
    <row r="173" spans="95:135" ht="18.75" customHeight="1">
      <c r="CQ173" s="396"/>
      <c r="CR173" s="397"/>
      <c r="CS173" s="397"/>
      <c r="CT173" s="397"/>
      <c r="CU173" s="397"/>
      <c r="CV173" s="397"/>
      <c r="CW173" s="398"/>
      <c r="CX173" s="396"/>
      <c r="CY173" s="397" t="s">
        <v>1018</v>
      </c>
      <c r="CZ173" s="397"/>
      <c r="DA173" s="397"/>
      <c r="DB173" s="397"/>
      <c r="DC173" s="397"/>
      <c r="DD173" s="397"/>
      <c r="DE173" s="397"/>
      <c r="DF173" s="397"/>
      <c r="DG173" s="397"/>
      <c r="DH173" s="397"/>
      <c r="DI173" s="398"/>
      <c r="DJ173" s="392"/>
      <c r="DK173" s="392"/>
      <c r="DL173" s="392"/>
      <c r="DM173" s="392"/>
      <c r="DN173" s="392"/>
      <c r="DZ173" s="419">
        <v>0</v>
      </c>
      <c r="EA173" s="419">
        <f>COUNTIF(EA158:EA172,TRUE)</f>
        <v>0</v>
      </c>
      <c r="EB173" s="419">
        <f>COUNTIF(EB158:EB172,TRUE)*2</f>
        <v>0</v>
      </c>
      <c r="EC173" s="419">
        <f>COUNTIF(EC158:EC172,TRUE)*3</f>
        <v>0</v>
      </c>
      <c r="ED173" s="419">
        <f>COUNTIF(ED158:ED172,TRUE)*4</f>
        <v>0</v>
      </c>
      <c r="EE173" s="419">
        <f>COUNTIF(EE158:EE172,TRUE)*9</f>
        <v>0</v>
      </c>
    </row>
    <row r="174" spans="95:134" ht="18.75" customHeight="1">
      <c r="CQ174" s="393" t="s">
        <v>1019</v>
      </c>
      <c r="CR174" s="394"/>
      <c r="CS174" s="394"/>
      <c r="CT174" s="394"/>
      <c r="CU174" s="394"/>
      <c r="CV174" s="394"/>
      <c r="CW174" s="395"/>
      <c r="CX174" s="393"/>
      <c r="CY174" s="394" t="s">
        <v>1021</v>
      </c>
      <c r="CZ174" s="394"/>
      <c r="DA174" s="394"/>
      <c r="DB174" s="394"/>
      <c r="DC174" s="394"/>
      <c r="DD174" s="394"/>
      <c r="DE174" s="394"/>
      <c r="DF174" s="394"/>
      <c r="DG174" s="394"/>
      <c r="DH174" s="394"/>
      <c r="DI174" s="395"/>
      <c r="DJ174" s="392"/>
      <c r="DK174" s="392"/>
      <c r="DL174" s="392"/>
      <c r="DM174" s="392"/>
      <c r="DN174" s="392"/>
      <c r="DZ174" s="420"/>
      <c r="EA174" s="420"/>
      <c r="EB174" s="420"/>
      <c r="EC174" s="420"/>
      <c r="ED174" s="419">
        <f>SUM(DZ173:ED173)</f>
        <v>0</v>
      </c>
    </row>
    <row r="175" spans="95:125" ht="18.75" customHeight="1">
      <c r="CQ175" s="402" t="s">
        <v>1020</v>
      </c>
      <c r="CR175" s="403"/>
      <c r="CS175" s="403"/>
      <c r="CT175" s="403"/>
      <c r="CU175" s="403"/>
      <c r="CV175" s="403"/>
      <c r="CW175" s="404"/>
      <c r="CX175" s="402"/>
      <c r="CY175" s="403" t="s">
        <v>1015</v>
      </c>
      <c r="CZ175" s="403"/>
      <c r="DA175" s="403"/>
      <c r="DB175" s="403"/>
      <c r="DC175" s="403"/>
      <c r="DD175" s="403"/>
      <c r="DE175" s="403"/>
      <c r="DF175" s="403"/>
      <c r="DG175" s="403"/>
      <c r="DH175" s="403"/>
      <c r="DI175" s="404"/>
      <c r="DJ175" s="392"/>
      <c r="DK175" s="392"/>
      <c r="DL175" s="392"/>
      <c r="DM175" s="392"/>
      <c r="DN175" s="392"/>
      <c r="DQ175" s="420"/>
      <c r="DR175" s="420"/>
      <c r="DS175" s="420"/>
      <c r="DT175" s="420"/>
      <c r="DU175" s="420"/>
    </row>
    <row r="176" spans="95:125" ht="18.75" customHeight="1">
      <c r="CQ176" s="402" t="s">
        <v>1013</v>
      </c>
      <c r="CR176" s="403"/>
      <c r="CS176" s="403"/>
      <c r="CT176" s="403"/>
      <c r="CU176" s="403"/>
      <c r="CV176" s="403"/>
      <c r="CW176" s="404"/>
      <c r="CX176" s="402"/>
      <c r="CY176" s="403" t="s">
        <v>1016</v>
      </c>
      <c r="CZ176" s="403"/>
      <c r="DA176" s="403"/>
      <c r="DB176" s="403"/>
      <c r="DC176" s="403"/>
      <c r="DD176" s="403"/>
      <c r="DE176" s="403"/>
      <c r="DF176" s="403"/>
      <c r="DG176" s="403"/>
      <c r="DH176" s="403"/>
      <c r="DI176" s="404"/>
      <c r="DJ176" s="392"/>
      <c r="DK176" s="392"/>
      <c r="DL176" s="392"/>
      <c r="DM176" s="392"/>
      <c r="DN176" s="392"/>
      <c r="DQ176" s="420"/>
      <c r="DR176" s="420"/>
      <c r="DS176" s="420"/>
      <c r="DT176" s="420"/>
      <c r="DU176" s="420"/>
    </row>
    <row r="177" spans="95:125" ht="18.75" customHeight="1">
      <c r="CQ177" s="402"/>
      <c r="CR177" s="403"/>
      <c r="CS177" s="403"/>
      <c r="CT177" s="403"/>
      <c r="CU177" s="403"/>
      <c r="CV177" s="403"/>
      <c r="CW177" s="404"/>
      <c r="CX177" s="402"/>
      <c r="CY177" s="403" t="s">
        <v>1017</v>
      </c>
      <c r="CZ177" s="403"/>
      <c r="DA177" s="403"/>
      <c r="DB177" s="403"/>
      <c r="DC177" s="403"/>
      <c r="DD177" s="403"/>
      <c r="DE177" s="403"/>
      <c r="DF177" s="403"/>
      <c r="DG177" s="403"/>
      <c r="DH177" s="403"/>
      <c r="DI177" s="404"/>
      <c r="DJ177" s="392"/>
      <c r="DK177" s="392"/>
      <c r="DL177" s="392"/>
      <c r="DM177" s="392"/>
      <c r="DN177" s="392"/>
      <c r="DQ177" s="420"/>
      <c r="DR177" s="420"/>
      <c r="DS177" s="420"/>
      <c r="DT177" s="420"/>
      <c r="DU177" s="420"/>
    </row>
    <row r="178" spans="95:125" ht="18.75" customHeight="1">
      <c r="CQ178" s="396"/>
      <c r="CR178" s="397"/>
      <c r="CS178" s="397"/>
      <c r="CT178" s="397"/>
      <c r="CU178" s="397"/>
      <c r="CV178" s="397"/>
      <c r="CW178" s="398"/>
      <c r="CX178" s="396"/>
      <c r="CY178" s="397" t="s">
        <v>1018</v>
      </c>
      <c r="CZ178" s="397"/>
      <c r="DA178" s="397"/>
      <c r="DB178" s="397"/>
      <c r="DC178" s="397"/>
      <c r="DD178" s="397"/>
      <c r="DE178" s="397"/>
      <c r="DF178" s="397"/>
      <c r="DG178" s="397"/>
      <c r="DH178" s="397"/>
      <c r="DI178" s="398"/>
      <c r="DJ178" s="392"/>
      <c r="DK178" s="392"/>
      <c r="DL178" s="392"/>
      <c r="DM178" s="392"/>
      <c r="DN178" s="392"/>
      <c r="DQ178" s="420"/>
      <c r="DR178" s="420"/>
      <c r="DS178" s="420"/>
      <c r="DT178" s="420"/>
      <c r="DU178" s="420"/>
    </row>
    <row r="179" spans="95:125" ht="18.75" customHeight="1">
      <c r="CQ179" s="393" t="s">
        <v>1022</v>
      </c>
      <c r="CR179" s="394"/>
      <c r="CS179" s="394"/>
      <c r="CT179" s="394"/>
      <c r="CU179" s="394"/>
      <c r="CV179" s="394"/>
      <c r="CW179" s="395"/>
      <c r="CX179" s="393"/>
      <c r="CY179" s="394" t="s">
        <v>1023</v>
      </c>
      <c r="CZ179" s="394"/>
      <c r="DA179" s="394"/>
      <c r="DB179" s="394"/>
      <c r="DC179" s="394"/>
      <c r="DD179" s="394"/>
      <c r="DE179" s="394"/>
      <c r="DF179" s="394"/>
      <c r="DG179" s="394"/>
      <c r="DH179" s="394"/>
      <c r="DI179" s="395"/>
      <c r="DJ179" s="392"/>
      <c r="DK179" s="392"/>
      <c r="DL179" s="392"/>
      <c r="DM179" s="392"/>
      <c r="DN179" s="392"/>
      <c r="DQ179" s="420"/>
      <c r="DR179" s="420"/>
      <c r="DS179" s="420"/>
      <c r="DT179" s="420"/>
      <c r="DU179" s="420"/>
    </row>
    <row r="180" spans="95:118" ht="18.75" customHeight="1">
      <c r="CQ180" s="402" t="s">
        <v>1013</v>
      </c>
      <c r="CR180" s="403"/>
      <c r="CS180" s="403"/>
      <c r="CT180" s="403"/>
      <c r="CU180" s="403"/>
      <c r="CV180" s="403"/>
      <c r="CW180" s="404"/>
      <c r="CX180" s="402"/>
      <c r="CY180" s="403" t="s">
        <v>1024</v>
      </c>
      <c r="CZ180" s="403"/>
      <c r="DA180" s="403"/>
      <c r="DB180" s="403"/>
      <c r="DC180" s="403"/>
      <c r="DD180" s="403"/>
      <c r="DE180" s="403"/>
      <c r="DF180" s="403"/>
      <c r="DG180" s="403"/>
      <c r="DH180" s="403"/>
      <c r="DI180" s="404"/>
      <c r="DJ180" s="392"/>
      <c r="DK180" s="392"/>
      <c r="DL180" s="392"/>
      <c r="DM180" s="392"/>
      <c r="DN180" s="392"/>
    </row>
    <row r="181" spans="95:118" ht="18.75" customHeight="1">
      <c r="CQ181" s="402"/>
      <c r="CR181" s="403"/>
      <c r="CS181" s="403"/>
      <c r="CT181" s="403"/>
      <c r="CU181" s="403"/>
      <c r="CV181" s="403"/>
      <c r="CW181" s="404"/>
      <c r="CX181" s="402"/>
      <c r="CY181" s="403" t="s">
        <v>1025</v>
      </c>
      <c r="CZ181" s="403"/>
      <c r="DA181" s="403"/>
      <c r="DB181" s="403"/>
      <c r="DC181" s="403"/>
      <c r="DD181" s="403"/>
      <c r="DE181" s="403"/>
      <c r="DF181" s="403"/>
      <c r="DG181" s="403"/>
      <c r="DH181" s="403"/>
      <c r="DI181" s="404"/>
      <c r="DJ181" s="392"/>
      <c r="DK181" s="392"/>
      <c r="DL181" s="392"/>
      <c r="DM181" s="392"/>
      <c r="DN181" s="392"/>
    </row>
    <row r="182" spans="95:118" ht="18.75" customHeight="1">
      <c r="CQ182" s="402"/>
      <c r="CR182" s="403"/>
      <c r="CS182" s="403"/>
      <c r="CT182" s="403"/>
      <c r="CU182" s="403"/>
      <c r="CV182" s="403"/>
      <c r="CW182" s="404"/>
      <c r="CX182" s="402"/>
      <c r="CY182" s="403" t="s">
        <v>1017</v>
      </c>
      <c r="CZ182" s="403"/>
      <c r="DA182" s="403"/>
      <c r="DB182" s="403"/>
      <c r="DC182" s="403"/>
      <c r="DD182" s="403"/>
      <c r="DE182" s="403"/>
      <c r="DF182" s="403"/>
      <c r="DG182" s="403"/>
      <c r="DH182" s="403"/>
      <c r="DI182" s="404"/>
      <c r="DJ182" s="392"/>
      <c r="DK182" s="392"/>
      <c r="DL182" s="392"/>
      <c r="DM182" s="392"/>
      <c r="DN182" s="392"/>
    </row>
    <row r="183" spans="95:118" ht="18.75" customHeight="1">
      <c r="CQ183" s="396"/>
      <c r="CR183" s="397"/>
      <c r="CS183" s="397"/>
      <c r="CT183" s="397"/>
      <c r="CU183" s="397"/>
      <c r="CV183" s="397"/>
      <c r="CW183" s="398"/>
      <c r="CX183" s="396"/>
      <c r="CY183" s="397" t="s">
        <v>1018</v>
      </c>
      <c r="CZ183" s="397"/>
      <c r="DA183" s="397"/>
      <c r="DB183" s="397"/>
      <c r="DC183" s="397"/>
      <c r="DD183" s="397"/>
      <c r="DE183" s="397"/>
      <c r="DF183" s="397"/>
      <c r="DG183" s="397"/>
      <c r="DH183" s="397"/>
      <c r="DI183" s="398"/>
      <c r="DJ183" s="392"/>
      <c r="DK183" s="392"/>
      <c r="DL183" s="392"/>
      <c r="DM183" s="392"/>
      <c r="DN183" s="392"/>
    </row>
    <row r="184" spans="95:118" ht="18.75" customHeight="1">
      <c r="CQ184" s="393" t="s">
        <v>1026</v>
      </c>
      <c r="CR184" s="394"/>
      <c r="CS184" s="394"/>
      <c r="CT184" s="394"/>
      <c r="CU184" s="394"/>
      <c r="CV184" s="394"/>
      <c r="CW184" s="395"/>
      <c r="CX184" s="393"/>
      <c r="CY184" s="394" t="s">
        <v>1023</v>
      </c>
      <c r="CZ184" s="394"/>
      <c r="DA184" s="394"/>
      <c r="DB184" s="394"/>
      <c r="DC184" s="394"/>
      <c r="DD184" s="394"/>
      <c r="DE184" s="394"/>
      <c r="DF184" s="394"/>
      <c r="DG184" s="394"/>
      <c r="DH184" s="394"/>
      <c r="DI184" s="395"/>
      <c r="DJ184" s="392"/>
      <c r="DK184" s="392"/>
      <c r="DL184" s="392"/>
      <c r="DM184" s="392"/>
      <c r="DN184" s="392"/>
    </row>
    <row r="185" spans="95:118" ht="18.75" customHeight="1">
      <c r="CQ185" s="402" t="s">
        <v>1013</v>
      </c>
      <c r="CR185" s="403"/>
      <c r="CS185" s="403"/>
      <c r="CT185" s="403"/>
      <c r="CU185" s="403"/>
      <c r="CV185" s="403"/>
      <c r="CW185" s="404"/>
      <c r="CX185" s="402"/>
      <c r="CY185" s="403" t="s">
        <v>1024</v>
      </c>
      <c r="CZ185" s="403"/>
      <c r="DA185" s="403"/>
      <c r="DB185" s="403"/>
      <c r="DC185" s="403"/>
      <c r="DD185" s="403"/>
      <c r="DE185" s="403"/>
      <c r="DF185" s="403"/>
      <c r="DG185" s="403"/>
      <c r="DH185" s="403"/>
      <c r="DI185" s="404"/>
      <c r="DJ185" s="392"/>
      <c r="DK185" s="392"/>
      <c r="DL185" s="392"/>
      <c r="DM185" s="392"/>
      <c r="DN185" s="392"/>
    </row>
    <row r="186" spans="95:118" ht="18.75" customHeight="1">
      <c r="CQ186" s="402"/>
      <c r="CR186" s="403"/>
      <c r="CS186" s="403"/>
      <c r="CT186" s="403"/>
      <c r="CU186" s="403"/>
      <c r="CV186" s="403"/>
      <c r="CW186" s="404"/>
      <c r="CX186" s="402"/>
      <c r="CY186" s="403" t="s">
        <v>1025</v>
      </c>
      <c r="CZ186" s="403"/>
      <c r="DA186" s="403"/>
      <c r="DB186" s="403"/>
      <c r="DC186" s="403"/>
      <c r="DD186" s="403"/>
      <c r="DE186" s="403"/>
      <c r="DF186" s="403"/>
      <c r="DG186" s="403"/>
      <c r="DH186" s="403"/>
      <c r="DI186" s="404"/>
      <c r="DJ186" s="392"/>
      <c r="DK186" s="392"/>
      <c r="DL186" s="392"/>
      <c r="DM186" s="392"/>
      <c r="DN186" s="392"/>
    </row>
    <row r="187" spans="95:118" ht="18.75" customHeight="1">
      <c r="CQ187" s="402"/>
      <c r="CR187" s="403"/>
      <c r="CS187" s="403"/>
      <c r="CT187" s="403"/>
      <c r="CU187" s="403"/>
      <c r="CV187" s="403"/>
      <c r="CW187" s="404"/>
      <c r="CX187" s="402"/>
      <c r="CY187" s="403" t="s">
        <v>1017</v>
      </c>
      <c r="CZ187" s="403"/>
      <c r="DA187" s="403"/>
      <c r="DB187" s="403"/>
      <c r="DC187" s="403"/>
      <c r="DD187" s="403"/>
      <c r="DE187" s="403"/>
      <c r="DF187" s="403"/>
      <c r="DG187" s="403"/>
      <c r="DH187" s="403"/>
      <c r="DI187" s="404"/>
      <c r="DJ187" s="392"/>
      <c r="DK187" s="392"/>
      <c r="DL187" s="392"/>
      <c r="DM187" s="392"/>
      <c r="DN187" s="392"/>
    </row>
    <row r="188" spans="95:118" ht="18.75" customHeight="1">
      <c r="CQ188" s="396"/>
      <c r="CR188" s="397"/>
      <c r="CS188" s="397"/>
      <c r="CT188" s="397"/>
      <c r="CU188" s="397"/>
      <c r="CV188" s="397"/>
      <c r="CW188" s="398"/>
      <c r="CX188" s="396"/>
      <c r="CY188" s="397" t="s">
        <v>1018</v>
      </c>
      <c r="CZ188" s="397"/>
      <c r="DA188" s="397"/>
      <c r="DB188" s="397"/>
      <c r="DC188" s="397"/>
      <c r="DD188" s="397"/>
      <c r="DE188" s="397"/>
      <c r="DF188" s="397"/>
      <c r="DG188" s="397"/>
      <c r="DH188" s="397"/>
      <c r="DI188" s="398"/>
      <c r="DJ188" s="392"/>
      <c r="DK188" s="392"/>
      <c r="DL188" s="392"/>
      <c r="DM188" s="392"/>
      <c r="DN188" s="392"/>
    </row>
    <row r="189" spans="95:118" ht="18.75" customHeight="1">
      <c r="CQ189" s="393" t="s">
        <v>1027</v>
      </c>
      <c r="CR189" s="394"/>
      <c r="CS189" s="394"/>
      <c r="CT189" s="394"/>
      <c r="CU189" s="394"/>
      <c r="CV189" s="394"/>
      <c r="CW189" s="395"/>
      <c r="CX189" s="393"/>
      <c r="CY189" s="394" t="s">
        <v>1028</v>
      </c>
      <c r="CZ189" s="394"/>
      <c r="DA189" s="394"/>
      <c r="DB189" s="394"/>
      <c r="DC189" s="394"/>
      <c r="DD189" s="394"/>
      <c r="DE189" s="394"/>
      <c r="DF189" s="394"/>
      <c r="DG189" s="394"/>
      <c r="DH189" s="394"/>
      <c r="DI189" s="395"/>
      <c r="DJ189" s="392"/>
      <c r="DK189" s="392"/>
      <c r="DL189" s="392"/>
      <c r="DM189" s="392"/>
      <c r="DN189" s="392"/>
    </row>
    <row r="190" spans="95:118" ht="18.75" customHeight="1">
      <c r="CQ190" s="396" t="s">
        <v>1013</v>
      </c>
      <c r="CR190" s="397"/>
      <c r="CS190" s="397"/>
      <c r="CT190" s="397"/>
      <c r="CU190" s="397"/>
      <c r="CV190" s="397"/>
      <c r="CW190" s="398"/>
      <c r="CX190" s="396"/>
      <c r="CY190" s="397"/>
      <c r="CZ190" s="397"/>
      <c r="DA190" s="397"/>
      <c r="DB190" s="397"/>
      <c r="DC190" s="397"/>
      <c r="DD190" s="397"/>
      <c r="DE190" s="397"/>
      <c r="DF190" s="397"/>
      <c r="DG190" s="397"/>
      <c r="DH190" s="397"/>
      <c r="DI190" s="398"/>
      <c r="DJ190" s="392"/>
      <c r="DK190" s="392"/>
      <c r="DL190" s="392"/>
      <c r="DM190" s="392"/>
      <c r="DN190" s="392"/>
    </row>
    <row r="191" spans="95:118" ht="18.75" customHeight="1">
      <c r="CQ191" s="399" t="s">
        <v>1029</v>
      </c>
      <c r="CR191" s="400"/>
      <c r="CS191" s="400"/>
      <c r="CT191" s="400"/>
      <c r="CU191" s="400"/>
      <c r="CV191" s="400"/>
      <c r="CW191" s="401"/>
      <c r="CX191" s="399"/>
      <c r="CY191" s="400" t="s">
        <v>1030</v>
      </c>
      <c r="CZ191" s="400"/>
      <c r="DA191" s="400"/>
      <c r="DB191" s="400"/>
      <c r="DC191" s="400"/>
      <c r="DD191" s="400"/>
      <c r="DE191" s="400"/>
      <c r="DF191" s="400"/>
      <c r="DG191" s="400"/>
      <c r="DH191" s="400"/>
      <c r="DI191" s="401"/>
      <c r="DJ191" s="392"/>
      <c r="DK191" s="392"/>
      <c r="DL191" s="392"/>
      <c r="DM191" s="392"/>
      <c r="DN191" s="392"/>
    </row>
    <row r="192" spans="95:118" ht="23.25" customHeight="1">
      <c r="CQ192" s="393" t="s">
        <v>1031</v>
      </c>
      <c r="CR192" s="394"/>
      <c r="CS192" s="394"/>
      <c r="CT192" s="394"/>
      <c r="CU192" s="394"/>
      <c r="CV192" s="394"/>
      <c r="CW192" s="395"/>
      <c r="CX192" s="393"/>
      <c r="CY192" s="394" t="s">
        <v>1032</v>
      </c>
      <c r="CZ192" s="394"/>
      <c r="DA192" s="394"/>
      <c r="DB192" s="394"/>
      <c r="DC192" s="394"/>
      <c r="DD192" s="394"/>
      <c r="DE192" s="394"/>
      <c r="DF192" s="394"/>
      <c r="DG192" s="394"/>
      <c r="DH192" s="394"/>
      <c r="DI192" s="395"/>
      <c r="DJ192" s="392"/>
      <c r="DK192" s="392"/>
      <c r="DL192" s="392"/>
      <c r="DM192" s="392"/>
      <c r="DN192" s="392"/>
    </row>
    <row r="193" spans="95:118" ht="23.25" customHeight="1">
      <c r="CQ193" s="396"/>
      <c r="CR193" s="397"/>
      <c r="CS193" s="397"/>
      <c r="CT193" s="397"/>
      <c r="CU193" s="397"/>
      <c r="CV193" s="397"/>
      <c r="CW193" s="398"/>
      <c r="CX193" s="396"/>
      <c r="CY193" s="397" t="s">
        <v>1033</v>
      </c>
      <c r="CZ193" s="397"/>
      <c r="DA193" s="397"/>
      <c r="DB193" s="397"/>
      <c r="DC193" s="397"/>
      <c r="DD193" s="397"/>
      <c r="DE193" s="397"/>
      <c r="DF193" s="397"/>
      <c r="DG193" s="397"/>
      <c r="DH193" s="397"/>
      <c r="DI193" s="398"/>
      <c r="DJ193" s="392"/>
      <c r="DK193" s="392"/>
      <c r="DL193" s="392"/>
      <c r="DM193" s="392"/>
      <c r="DN193" s="392"/>
    </row>
    <row r="194" spans="95:118" ht="18.75" customHeight="1">
      <c r="CQ194" s="393" t="s">
        <v>1034</v>
      </c>
      <c r="CR194" s="394"/>
      <c r="CS194" s="394"/>
      <c r="CT194" s="394"/>
      <c r="CU194" s="394"/>
      <c r="CV194" s="394"/>
      <c r="CW194" s="395"/>
      <c r="CX194" s="393"/>
      <c r="CY194" s="394" t="s">
        <v>1036</v>
      </c>
      <c r="CZ194" s="394"/>
      <c r="DA194" s="394"/>
      <c r="DB194" s="394"/>
      <c r="DC194" s="394"/>
      <c r="DD194" s="394"/>
      <c r="DE194" s="394"/>
      <c r="DF194" s="394"/>
      <c r="DG194" s="394"/>
      <c r="DH194" s="394"/>
      <c r="DI194" s="395"/>
      <c r="DJ194" s="392"/>
      <c r="DK194" s="392"/>
      <c r="DL194" s="392"/>
      <c r="DM194" s="392"/>
      <c r="DN194" s="392"/>
    </row>
    <row r="195" spans="95:118" ht="18.75" customHeight="1">
      <c r="CQ195" s="396" t="s">
        <v>1035</v>
      </c>
      <c r="CR195" s="397"/>
      <c r="CS195" s="397"/>
      <c r="CT195" s="397"/>
      <c r="CU195" s="397"/>
      <c r="CV195" s="397"/>
      <c r="CW195" s="398"/>
      <c r="CX195" s="396"/>
      <c r="CY195" s="397"/>
      <c r="CZ195" s="397"/>
      <c r="DA195" s="397"/>
      <c r="DB195" s="397"/>
      <c r="DC195" s="397"/>
      <c r="DD195" s="397"/>
      <c r="DE195" s="397"/>
      <c r="DF195" s="397"/>
      <c r="DG195" s="397"/>
      <c r="DH195" s="397"/>
      <c r="DI195" s="398"/>
      <c r="DJ195" s="392"/>
      <c r="DK195" s="392"/>
      <c r="DL195" s="392"/>
      <c r="DM195" s="392"/>
      <c r="DN195" s="392"/>
    </row>
    <row r="196" spans="95:118" ht="18.75" customHeight="1">
      <c r="CQ196" s="393" t="s">
        <v>1037</v>
      </c>
      <c r="CR196" s="394"/>
      <c r="CS196" s="394"/>
      <c r="CT196" s="394"/>
      <c r="CU196" s="394"/>
      <c r="CV196" s="394"/>
      <c r="CW196" s="395"/>
      <c r="CX196" s="393"/>
      <c r="CY196" s="394" t="s">
        <v>1038</v>
      </c>
      <c r="CZ196" s="394"/>
      <c r="DA196" s="394"/>
      <c r="DB196" s="394"/>
      <c r="DC196" s="394"/>
      <c r="DD196" s="394"/>
      <c r="DE196" s="394"/>
      <c r="DF196" s="394"/>
      <c r="DG196" s="394"/>
      <c r="DH196" s="394"/>
      <c r="DI196" s="395"/>
      <c r="DJ196" s="392"/>
      <c r="DK196" s="392"/>
      <c r="DL196" s="392"/>
      <c r="DM196" s="392"/>
      <c r="DN196" s="392"/>
    </row>
    <row r="197" spans="95:118" ht="18.75" customHeight="1">
      <c r="CQ197" s="402"/>
      <c r="CR197" s="403"/>
      <c r="CS197" s="403"/>
      <c r="CT197" s="403"/>
      <c r="CU197" s="403"/>
      <c r="CV197" s="403"/>
      <c r="CW197" s="404"/>
      <c r="CX197" s="402"/>
      <c r="CY197" s="403" t="s">
        <v>1039</v>
      </c>
      <c r="CZ197" s="403"/>
      <c r="DA197" s="403"/>
      <c r="DB197" s="403"/>
      <c r="DC197" s="403"/>
      <c r="DD197" s="403"/>
      <c r="DE197" s="403"/>
      <c r="DF197" s="403"/>
      <c r="DG197" s="403"/>
      <c r="DH197" s="403"/>
      <c r="DI197" s="404"/>
      <c r="DJ197" s="392"/>
      <c r="DK197" s="392"/>
      <c r="DL197" s="392"/>
      <c r="DM197" s="392"/>
      <c r="DN197" s="392"/>
    </row>
    <row r="198" spans="95:118" ht="18.75" customHeight="1">
      <c r="CQ198" s="402"/>
      <c r="CR198" s="403"/>
      <c r="CS198" s="403"/>
      <c r="CT198" s="403"/>
      <c r="CU198" s="403"/>
      <c r="CV198" s="403"/>
      <c r="CW198" s="404"/>
      <c r="CX198" s="402"/>
      <c r="CY198" s="403" t="s">
        <v>1040</v>
      </c>
      <c r="CZ198" s="403"/>
      <c r="DA198" s="403"/>
      <c r="DB198" s="403"/>
      <c r="DC198" s="403"/>
      <c r="DD198" s="403"/>
      <c r="DE198" s="403"/>
      <c r="DF198" s="403"/>
      <c r="DG198" s="403"/>
      <c r="DH198" s="403"/>
      <c r="DI198" s="404"/>
      <c r="DJ198" s="392"/>
      <c r="DK198" s="392"/>
      <c r="DL198" s="392"/>
      <c r="DM198" s="392"/>
      <c r="DN198" s="392"/>
    </row>
    <row r="199" spans="95:118" ht="18.75" customHeight="1">
      <c r="CQ199" s="402"/>
      <c r="CR199" s="403"/>
      <c r="CS199" s="403"/>
      <c r="CT199" s="403"/>
      <c r="CU199" s="403"/>
      <c r="CV199" s="403"/>
      <c r="CW199" s="404"/>
      <c r="CX199" s="402"/>
      <c r="CY199" s="403" t="s">
        <v>1041</v>
      </c>
      <c r="CZ199" s="403"/>
      <c r="DA199" s="403"/>
      <c r="DB199" s="403"/>
      <c r="DC199" s="403"/>
      <c r="DD199" s="403"/>
      <c r="DE199" s="403"/>
      <c r="DF199" s="403"/>
      <c r="DG199" s="403"/>
      <c r="DH199" s="403"/>
      <c r="DI199" s="404"/>
      <c r="DJ199" s="392"/>
      <c r="DK199" s="392"/>
      <c r="DL199" s="392"/>
      <c r="DM199" s="392"/>
      <c r="DN199" s="392"/>
    </row>
    <row r="200" spans="95:118" ht="18.75" customHeight="1">
      <c r="CQ200" s="402"/>
      <c r="CR200" s="403"/>
      <c r="CS200" s="403"/>
      <c r="CT200" s="403"/>
      <c r="CU200" s="403"/>
      <c r="CV200" s="403"/>
      <c r="CW200" s="404"/>
      <c r="CX200" s="402"/>
      <c r="CY200" s="403" t="s">
        <v>1042</v>
      </c>
      <c r="CZ200" s="403"/>
      <c r="DA200" s="403"/>
      <c r="DB200" s="403"/>
      <c r="DC200" s="403"/>
      <c r="DD200" s="403"/>
      <c r="DE200" s="403"/>
      <c r="DF200" s="403"/>
      <c r="DG200" s="403"/>
      <c r="DH200" s="403"/>
      <c r="DI200" s="404"/>
      <c r="DJ200" s="392"/>
      <c r="DK200" s="392"/>
      <c r="DL200" s="392"/>
      <c r="DM200" s="392"/>
      <c r="DN200" s="392"/>
    </row>
    <row r="201" spans="95:118" ht="18.75" customHeight="1">
      <c r="CQ201" s="396"/>
      <c r="CR201" s="397"/>
      <c r="CS201" s="397"/>
      <c r="CT201" s="397"/>
      <c r="CU201" s="397"/>
      <c r="CV201" s="397"/>
      <c r="CW201" s="398"/>
      <c r="CX201" s="396"/>
      <c r="CY201" s="397" t="s">
        <v>1043</v>
      </c>
      <c r="CZ201" s="397"/>
      <c r="DA201" s="397"/>
      <c r="DB201" s="397"/>
      <c r="DC201" s="397"/>
      <c r="DD201" s="397"/>
      <c r="DE201" s="397"/>
      <c r="DF201" s="397"/>
      <c r="DG201" s="397"/>
      <c r="DH201" s="397"/>
      <c r="DI201" s="398"/>
      <c r="DJ201" s="392"/>
      <c r="DK201" s="392"/>
      <c r="DL201" s="392"/>
      <c r="DM201" s="392"/>
      <c r="DN201" s="392"/>
    </row>
    <row r="202" spans="95:118" ht="13.5">
      <c r="CQ202" s="392"/>
      <c r="CR202" s="392"/>
      <c r="CS202" s="392"/>
      <c r="CT202" s="392"/>
      <c r="CU202" s="392"/>
      <c r="CV202" s="392"/>
      <c r="CW202" s="392"/>
      <c r="CX202" s="392"/>
      <c r="CY202" s="392"/>
      <c r="CZ202" s="392"/>
      <c r="DA202" s="392"/>
      <c r="DB202" s="392"/>
      <c r="DC202" s="392"/>
      <c r="DD202" s="392"/>
      <c r="DE202" s="392"/>
      <c r="DF202" s="392"/>
      <c r="DG202" s="392"/>
      <c r="DH202" s="392"/>
      <c r="DI202" s="392"/>
      <c r="DJ202" s="392"/>
      <c r="DK202" s="392"/>
      <c r="DL202" s="392"/>
      <c r="DM202" s="392"/>
      <c r="DN202" s="392"/>
    </row>
    <row r="203" spans="95:118" ht="13.5">
      <c r="CQ203" s="392"/>
      <c r="CR203" s="392"/>
      <c r="CS203" s="392"/>
      <c r="CT203" s="392"/>
      <c r="CU203" s="392"/>
      <c r="CV203" s="392"/>
      <c r="CW203" s="392"/>
      <c r="CX203" s="392"/>
      <c r="CY203" s="392"/>
      <c r="CZ203" s="392"/>
      <c r="DA203" s="392"/>
      <c r="DB203" s="392"/>
      <c r="DC203" s="392"/>
      <c r="DD203" s="392"/>
      <c r="DE203" s="392"/>
      <c r="DF203" s="392"/>
      <c r="DG203" s="392"/>
      <c r="DH203" s="392"/>
      <c r="DI203" s="392"/>
      <c r="DJ203" s="392"/>
      <c r="DK203" s="392"/>
      <c r="DL203" s="392"/>
      <c r="DM203" s="392"/>
      <c r="DN203" s="392"/>
    </row>
    <row r="204" spans="95:118" ht="13.5">
      <c r="CQ204" s="392"/>
      <c r="CR204" s="392"/>
      <c r="CS204" s="392"/>
      <c r="CT204" s="392"/>
      <c r="CU204" s="392"/>
      <c r="CV204" s="392"/>
      <c r="CW204" s="392"/>
      <c r="CX204" s="392"/>
      <c r="CY204" s="392"/>
      <c r="CZ204" s="392"/>
      <c r="DA204" s="392"/>
      <c r="DB204" s="392"/>
      <c r="DC204" s="392"/>
      <c r="DD204" s="392"/>
      <c r="DE204" s="392"/>
      <c r="DF204" s="392"/>
      <c r="DG204" s="392"/>
      <c r="DH204" s="392"/>
      <c r="DI204" s="392"/>
      <c r="DJ204" s="392"/>
      <c r="DK204" s="392"/>
      <c r="DL204" s="392"/>
      <c r="DM204" s="392"/>
      <c r="DN204" s="392"/>
    </row>
    <row r="205" spans="95:118" ht="13.5">
      <c r="CQ205" s="392"/>
      <c r="CR205" s="392"/>
      <c r="CS205" s="392"/>
      <c r="CT205" s="392"/>
      <c r="CU205" s="392"/>
      <c r="CV205" s="392"/>
      <c r="CW205" s="392"/>
      <c r="CX205" s="392"/>
      <c r="CY205" s="392"/>
      <c r="CZ205" s="392"/>
      <c r="DA205" s="392"/>
      <c r="DB205" s="392"/>
      <c r="DC205" s="392"/>
      <c r="DD205" s="392"/>
      <c r="DE205" s="392"/>
      <c r="DF205" s="392"/>
      <c r="DG205" s="392"/>
      <c r="DH205" s="392"/>
      <c r="DI205" s="392"/>
      <c r="DJ205" s="392"/>
      <c r="DK205" s="392"/>
      <c r="DL205" s="392"/>
      <c r="DM205" s="392"/>
      <c r="DN205" s="392"/>
    </row>
    <row r="206" spans="95:118" ht="13.5">
      <c r="CQ206" s="392"/>
      <c r="CR206" s="392"/>
      <c r="CS206" s="392"/>
      <c r="CT206" s="392"/>
      <c r="CU206" s="392"/>
      <c r="CV206" s="392"/>
      <c r="CW206" s="392"/>
      <c r="CX206" s="392"/>
      <c r="CY206" s="392"/>
      <c r="CZ206" s="392"/>
      <c r="DA206" s="392"/>
      <c r="DB206" s="392"/>
      <c r="DC206" s="392"/>
      <c r="DD206" s="392"/>
      <c r="DE206" s="392"/>
      <c r="DF206" s="392"/>
      <c r="DG206" s="392"/>
      <c r="DH206" s="392"/>
      <c r="DI206" s="392"/>
      <c r="DJ206" s="392"/>
      <c r="DK206" s="392"/>
      <c r="DL206" s="392"/>
      <c r="DM206" s="392"/>
      <c r="DN206" s="392"/>
    </row>
    <row r="207" spans="95:118" ht="13.5">
      <c r="CQ207" s="392"/>
      <c r="CR207" s="392"/>
      <c r="CS207" s="392"/>
      <c r="CT207" s="392"/>
      <c r="CU207" s="392"/>
      <c r="CV207" s="392"/>
      <c r="CW207" s="392"/>
      <c r="CX207" s="392"/>
      <c r="CY207" s="392"/>
      <c r="CZ207" s="392"/>
      <c r="DA207" s="392"/>
      <c r="DB207" s="392"/>
      <c r="DC207" s="392"/>
      <c r="DD207" s="392"/>
      <c r="DE207" s="392"/>
      <c r="DF207" s="392"/>
      <c r="DG207" s="392"/>
      <c r="DH207" s="392"/>
      <c r="DI207" s="392"/>
      <c r="DJ207" s="392"/>
      <c r="DK207" s="392"/>
      <c r="DL207" s="392"/>
      <c r="DM207" s="392"/>
      <c r="DN207" s="392"/>
    </row>
    <row r="208" spans="95:118" ht="13.5">
      <c r="CQ208" s="392"/>
      <c r="CR208" s="392"/>
      <c r="CS208" s="392"/>
      <c r="CT208" s="392"/>
      <c r="CU208" s="392"/>
      <c r="CV208" s="392"/>
      <c r="CW208" s="392"/>
      <c r="CX208" s="392"/>
      <c r="CY208" s="392"/>
      <c r="CZ208" s="392"/>
      <c r="DA208" s="392"/>
      <c r="DB208" s="392"/>
      <c r="DC208" s="392"/>
      <c r="DD208" s="392"/>
      <c r="DE208" s="392"/>
      <c r="DF208" s="392"/>
      <c r="DG208" s="392"/>
      <c r="DH208" s="392"/>
      <c r="DI208" s="392"/>
      <c r="DJ208" s="392"/>
      <c r="DK208" s="392"/>
      <c r="DL208" s="392"/>
      <c r="DM208" s="392"/>
      <c r="DN208" s="392"/>
    </row>
    <row r="209" spans="95:118" ht="13.5">
      <c r="CQ209" s="392"/>
      <c r="CR209" s="392"/>
      <c r="CS209" s="392"/>
      <c r="CT209" s="392"/>
      <c r="CU209" s="392"/>
      <c r="CV209" s="392"/>
      <c r="CW209" s="392"/>
      <c r="CX209" s="392"/>
      <c r="CY209" s="392"/>
      <c r="CZ209" s="392"/>
      <c r="DA209" s="392"/>
      <c r="DB209" s="392"/>
      <c r="DC209" s="392"/>
      <c r="DD209" s="392"/>
      <c r="DE209" s="392"/>
      <c r="DF209" s="392"/>
      <c r="DG209" s="392"/>
      <c r="DH209" s="392"/>
      <c r="DI209" s="392"/>
      <c r="DJ209" s="392"/>
      <c r="DK209" s="392"/>
      <c r="DL209" s="392"/>
      <c r="DM209" s="392"/>
      <c r="DN209" s="392"/>
    </row>
    <row r="210" spans="95:118" ht="13.5">
      <c r="CQ210" s="392"/>
      <c r="CR210" s="392"/>
      <c r="CS210" s="392"/>
      <c r="CT210" s="392"/>
      <c r="CU210" s="392"/>
      <c r="CV210" s="392"/>
      <c r="CW210" s="392"/>
      <c r="CX210" s="392"/>
      <c r="CY210" s="392"/>
      <c r="CZ210" s="392"/>
      <c r="DA210" s="392"/>
      <c r="DB210" s="392"/>
      <c r="DC210" s="392"/>
      <c r="DD210" s="392"/>
      <c r="DE210" s="392"/>
      <c r="DF210" s="392"/>
      <c r="DG210" s="392"/>
      <c r="DH210" s="392"/>
      <c r="DI210" s="392"/>
      <c r="DJ210" s="392"/>
      <c r="DK210" s="392"/>
      <c r="DL210" s="392"/>
      <c r="DM210" s="392"/>
      <c r="DN210" s="392"/>
    </row>
    <row r="211" spans="95:197" ht="21">
      <c r="CQ211" s="392"/>
      <c r="CR211" s="392"/>
      <c r="CS211" s="392"/>
      <c r="CT211" s="392"/>
      <c r="CU211" s="392"/>
      <c r="CV211" s="392"/>
      <c r="CW211" s="392"/>
      <c r="CX211" s="392"/>
      <c r="CY211" s="392"/>
      <c r="CZ211" s="392"/>
      <c r="DA211" s="392"/>
      <c r="DB211" s="392"/>
      <c r="DC211" s="392"/>
      <c r="DD211" s="392"/>
      <c r="DE211" s="392"/>
      <c r="DF211" s="392"/>
      <c r="DG211" s="392"/>
      <c r="DH211" s="392"/>
      <c r="DI211" s="392"/>
      <c r="DJ211" s="392"/>
      <c r="DK211" s="392"/>
      <c r="DL211" s="392"/>
      <c r="DM211" s="392"/>
      <c r="DN211" s="392"/>
      <c r="GO211" s="391" t="s">
        <v>1305</v>
      </c>
    </row>
    <row r="212" spans="95:220" ht="13.5">
      <c r="CQ212" s="392"/>
      <c r="CR212" s="392"/>
      <c r="CS212" s="392"/>
      <c r="CT212" s="392"/>
      <c r="CU212" s="392"/>
      <c r="CV212" s="392"/>
      <c r="CW212" s="392"/>
      <c r="CX212" s="392"/>
      <c r="CY212" s="392"/>
      <c r="CZ212" s="392"/>
      <c r="DA212" s="392"/>
      <c r="DB212" s="392"/>
      <c r="DC212" s="392"/>
      <c r="DD212" s="392"/>
      <c r="DE212" s="392"/>
      <c r="DF212" s="392"/>
      <c r="DG212" s="392"/>
      <c r="DH212" s="392"/>
      <c r="DI212" s="392"/>
      <c r="DJ212" s="392"/>
      <c r="DK212" s="392"/>
      <c r="DL212" s="392"/>
      <c r="DM212" s="392"/>
      <c r="DN212" s="392"/>
      <c r="GO212" s="496" t="s">
        <v>1300</v>
      </c>
      <c r="GP212" s="497"/>
      <c r="GQ212" s="498"/>
      <c r="GR212" s="496" t="s">
        <v>1301</v>
      </c>
      <c r="GS212" s="497"/>
      <c r="GT212" s="497"/>
      <c r="GU212" s="497"/>
      <c r="GV212" s="497"/>
      <c r="GW212" s="497"/>
      <c r="GX212" s="498"/>
      <c r="GY212" s="496" t="s">
        <v>1302</v>
      </c>
      <c r="GZ212" s="499"/>
      <c r="HA212" s="499"/>
      <c r="HB212" s="499"/>
      <c r="HC212" s="500"/>
      <c r="HD212" s="496" t="s">
        <v>1303</v>
      </c>
      <c r="HE212" s="499"/>
      <c r="HF212" s="499"/>
      <c r="HG212" s="499"/>
      <c r="HH212" s="499"/>
      <c r="HI212" s="499"/>
      <c r="HJ212" s="499"/>
      <c r="HK212" s="499"/>
      <c r="HL212" s="500"/>
    </row>
    <row r="213" spans="95:220" ht="13.5">
      <c r="CQ213" s="392"/>
      <c r="CR213" s="392"/>
      <c r="CS213" s="392"/>
      <c r="CT213" s="392"/>
      <c r="CU213" s="392"/>
      <c r="CV213" s="392"/>
      <c r="CW213" s="392"/>
      <c r="CX213" s="392"/>
      <c r="CY213" s="392"/>
      <c r="CZ213" s="392"/>
      <c r="DA213" s="392"/>
      <c r="DB213" s="392"/>
      <c r="DC213" s="392"/>
      <c r="DD213" s="392"/>
      <c r="DE213" s="392"/>
      <c r="DF213" s="392"/>
      <c r="DG213" s="392"/>
      <c r="DH213" s="392"/>
      <c r="DI213" s="392"/>
      <c r="DJ213" s="392"/>
      <c r="DK213" s="392"/>
      <c r="DL213" s="392"/>
      <c r="DM213" s="392"/>
      <c r="DN213" s="392"/>
      <c r="GO213" s="463" t="s">
        <v>1243</v>
      </c>
      <c r="GP213" s="464"/>
      <c r="GQ213" s="465"/>
      <c r="GR213" s="381" t="s">
        <v>1244</v>
      </c>
      <c r="GS213" s="382"/>
      <c r="GT213" s="382"/>
      <c r="GU213" s="382"/>
      <c r="GV213" s="382"/>
      <c r="GW213" s="383"/>
      <c r="GX213" s="384"/>
      <c r="GY213" s="456" t="s">
        <v>1247</v>
      </c>
      <c r="GZ213" s="452"/>
      <c r="HA213" s="452"/>
      <c r="HB213" s="452"/>
      <c r="HC213" s="453"/>
      <c r="HD213" s="456" t="s">
        <v>1248</v>
      </c>
      <c r="HE213" s="452"/>
      <c r="HF213" s="452"/>
      <c r="HG213" s="452"/>
      <c r="HH213" s="452"/>
      <c r="HI213" s="452"/>
      <c r="HJ213" s="452"/>
      <c r="HK213" s="452"/>
      <c r="HL213" s="453"/>
    </row>
    <row r="214" spans="95:220" ht="13.5">
      <c r="CQ214" s="392"/>
      <c r="CR214" s="392"/>
      <c r="CS214" s="392"/>
      <c r="CT214" s="392"/>
      <c r="CU214" s="392"/>
      <c r="CV214" s="392"/>
      <c r="CW214" s="392"/>
      <c r="CX214" s="392"/>
      <c r="CY214" s="392"/>
      <c r="CZ214" s="392"/>
      <c r="DA214" s="392"/>
      <c r="DB214" s="392"/>
      <c r="DC214" s="392"/>
      <c r="DD214" s="392"/>
      <c r="DE214" s="392"/>
      <c r="DF214" s="392"/>
      <c r="DG214" s="392"/>
      <c r="DH214" s="392"/>
      <c r="DI214" s="392"/>
      <c r="DJ214" s="392"/>
      <c r="DK214" s="392"/>
      <c r="DL214" s="392"/>
      <c r="DM214" s="392"/>
      <c r="DN214" s="392"/>
      <c r="GO214" s="460"/>
      <c r="GP214" s="459"/>
      <c r="GQ214" s="458"/>
      <c r="GR214" s="385" t="s">
        <v>1245</v>
      </c>
      <c r="GS214" s="311"/>
      <c r="GT214" s="311"/>
      <c r="GU214" s="311"/>
      <c r="GV214" s="311"/>
      <c r="GW214" s="307"/>
      <c r="GX214" s="309"/>
      <c r="GY214" s="451"/>
      <c r="GZ214" s="450"/>
      <c r="HA214" s="450"/>
      <c r="HB214" s="450"/>
      <c r="HC214" s="466"/>
      <c r="HD214" s="451"/>
      <c r="HE214" s="450"/>
      <c r="HF214" s="450"/>
      <c r="HG214" s="450"/>
      <c r="HH214" s="450"/>
      <c r="HI214" s="450"/>
      <c r="HJ214" s="450"/>
      <c r="HK214" s="450"/>
      <c r="HL214" s="466"/>
    </row>
    <row r="215" spans="95:220" ht="13.5">
      <c r="CQ215" s="392"/>
      <c r="CR215" s="392"/>
      <c r="CS215" s="392"/>
      <c r="CT215" s="392"/>
      <c r="CU215" s="392"/>
      <c r="CV215" s="392"/>
      <c r="CW215" s="392"/>
      <c r="CX215" s="392"/>
      <c r="CY215" s="392"/>
      <c r="CZ215" s="392"/>
      <c r="DA215" s="392"/>
      <c r="DB215" s="392"/>
      <c r="DC215" s="392"/>
      <c r="DD215" s="392"/>
      <c r="DE215" s="392"/>
      <c r="DF215" s="392"/>
      <c r="DG215" s="392"/>
      <c r="DH215" s="392"/>
      <c r="DI215" s="392"/>
      <c r="DJ215" s="392"/>
      <c r="DK215" s="392"/>
      <c r="DL215" s="392"/>
      <c r="DM215" s="392"/>
      <c r="DN215" s="392"/>
      <c r="GO215" s="457"/>
      <c r="GP215" s="454"/>
      <c r="GQ215" s="455"/>
      <c r="GR215" s="386" t="s">
        <v>1246</v>
      </c>
      <c r="GS215" s="387"/>
      <c r="GT215" s="387"/>
      <c r="GU215" s="387"/>
      <c r="GV215" s="387"/>
      <c r="GW215" s="388"/>
      <c r="GX215" s="327"/>
      <c r="GY215" s="467"/>
      <c r="GZ215" s="468"/>
      <c r="HA215" s="468"/>
      <c r="HB215" s="468"/>
      <c r="HC215" s="469"/>
      <c r="HD215" s="467"/>
      <c r="HE215" s="468"/>
      <c r="HF215" s="468"/>
      <c r="HG215" s="468"/>
      <c r="HH215" s="468"/>
      <c r="HI215" s="468"/>
      <c r="HJ215" s="468"/>
      <c r="HK215" s="468"/>
      <c r="HL215" s="469"/>
    </row>
    <row r="216" spans="95:220" ht="13.5">
      <c r="CQ216" s="392"/>
      <c r="CR216" s="392"/>
      <c r="CS216" s="392"/>
      <c r="CT216" s="392"/>
      <c r="CU216" s="392"/>
      <c r="CV216" s="392"/>
      <c r="CW216" s="392"/>
      <c r="CX216" s="392"/>
      <c r="CY216" s="392"/>
      <c r="CZ216" s="392"/>
      <c r="DA216" s="392"/>
      <c r="DB216" s="392"/>
      <c r="DC216" s="392"/>
      <c r="DD216" s="392"/>
      <c r="DE216" s="392"/>
      <c r="DF216" s="392"/>
      <c r="DG216" s="392"/>
      <c r="DH216" s="392"/>
      <c r="DI216" s="392"/>
      <c r="DJ216" s="392"/>
      <c r="DK216" s="392"/>
      <c r="DL216" s="392"/>
      <c r="DM216" s="392"/>
      <c r="DN216" s="392"/>
      <c r="GO216" s="463" t="s">
        <v>1249</v>
      </c>
      <c r="GP216" s="464"/>
      <c r="GQ216" s="465"/>
      <c r="GR216" s="381" t="s">
        <v>1250</v>
      </c>
      <c r="GS216" s="382"/>
      <c r="GT216" s="382"/>
      <c r="GU216" s="382"/>
      <c r="GV216" s="382"/>
      <c r="GW216" s="383"/>
      <c r="GX216" s="384"/>
      <c r="GY216" s="456" t="s">
        <v>1253</v>
      </c>
      <c r="GZ216" s="452"/>
      <c r="HA216" s="452"/>
      <c r="HB216" s="452" t="s">
        <v>1254</v>
      </c>
      <c r="HC216" s="453"/>
      <c r="HD216" s="456" t="s">
        <v>1254</v>
      </c>
      <c r="HE216" s="452"/>
      <c r="HF216" s="452"/>
      <c r="HG216" s="452"/>
      <c r="HH216" s="452"/>
      <c r="HI216" s="452"/>
      <c r="HJ216" s="452"/>
      <c r="HK216" s="452"/>
      <c r="HL216" s="453"/>
    </row>
    <row r="217" spans="95:220" ht="13.5">
      <c r="CQ217" s="392"/>
      <c r="CR217" s="392"/>
      <c r="CS217" s="392"/>
      <c r="CT217" s="392"/>
      <c r="CU217" s="392"/>
      <c r="CV217" s="392"/>
      <c r="CW217" s="392"/>
      <c r="CX217" s="392"/>
      <c r="CY217" s="392"/>
      <c r="CZ217" s="392"/>
      <c r="DA217" s="392"/>
      <c r="DB217" s="392"/>
      <c r="DC217" s="392"/>
      <c r="DD217" s="392"/>
      <c r="DE217" s="392"/>
      <c r="DF217" s="392"/>
      <c r="DG217" s="392"/>
      <c r="DH217" s="392"/>
      <c r="DI217" s="392"/>
      <c r="DJ217" s="392"/>
      <c r="DK217" s="392"/>
      <c r="DL217" s="392"/>
      <c r="DM217" s="392"/>
      <c r="DN217" s="392"/>
      <c r="GO217" s="460"/>
      <c r="GP217" s="459"/>
      <c r="GQ217" s="458"/>
      <c r="GR217" s="385" t="s">
        <v>1251</v>
      </c>
      <c r="GS217" s="311"/>
      <c r="GT217" s="311"/>
      <c r="GU217" s="311"/>
      <c r="GV217" s="311"/>
      <c r="GW217" s="307"/>
      <c r="GX217" s="309"/>
      <c r="GY217" s="451"/>
      <c r="GZ217" s="450"/>
      <c r="HA217" s="450"/>
      <c r="HB217" s="450"/>
      <c r="HC217" s="466"/>
      <c r="HD217" s="451"/>
      <c r="HE217" s="450"/>
      <c r="HF217" s="450"/>
      <c r="HG217" s="450"/>
      <c r="HH217" s="450"/>
      <c r="HI217" s="450"/>
      <c r="HJ217" s="450"/>
      <c r="HK217" s="450"/>
      <c r="HL217" s="466"/>
    </row>
    <row r="218" spans="95:220" ht="13.5">
      <c r="CQ218" s="392"/>
      <c r="CR218" s="392"/>
      <c r="CS218" s="392"/>
      <c r="CT218" s="392"/>
      <c r="CU218" s="392"/>
      <c r="CV218" s="392"/>
      <c r="CW218" s="392"/>
      <c r="CX218" s="392"/>
      <c r="CY218" s="392"/>
      <c r="CZ218" s="392"/>
      <c r="DA218" s="392"/>
      <c r="DB218" s="392"/>
      <c r="DC218" s="392"/>
      <c r="DD218" s="392"/>
      <c r="DE218" s="392"/>
      <c r="DF218" s="392"/>
      <c r="DG218" s="392"/>
      <c r="DH218" s="392"/>
      <c r="DI218" s="392"/>
      <c r="DJ218" s="392"/>
      <c r="DK218" s="392"/>
      <c r="DL218" s="392"/>
      <c r="DM218" s="392"/>
      <c r="DN218" s="392"/>
      <c r="GO218" s="457"/>
      <c r="GP218" s="454"/>
      <c r="GQ218" s="455"/>
      <c r="GR218" s="386" t="s">
        <v>1252</v>
      </c>
      <c r="GS218" s="387"/>
      <c r="GT218" s="387"/>
      <c r="GU218" s="387"/>
      <c r="GV218" s="387"/>
      <c r="GW218" s="388"/>
      <c r="GX218" s="327"/>
      <c r="GY218" s="467"/>
      <c r="GZ218" s="468"/>
      <c r="HA218" s="468"/>
      <c r="HB218" s="468"/>
      <c r="HC218" s="469"/>
      <c r="HD218" s="467"/>
      <c r="HE218" s="468"/>
      <c r="HF218" s="468"/>
      <c r="HG218" s="468"/>
      <c r="HH218" s="468"/>
      <c r="HI218" s="468"/>
      <c r="HJ218" s="468"/>
      <c r="HK218" s="468"/>
      <c r="HL218" s="469"/>
    </row>
    <row r="219" spans="95:220" ht="13.5">
      <c r="CQ219" s="392"/>
      <c r="CR219" s="392"/>
      <c r="CS219" s="392"/>
      <c r="CT219" s="392"/>
      <c r="CU219" s="392"/>
      <c r="CV219" s="392"/>
      <c r="CW219" s="392"/>
      <c r="CX219" s="392"/>
      <c r="CY219" s="392"/>
      <c r="CZ219" s="392"/>
      <c r="DA219" s="392"/>
      <c r="DB219" s="392"/>
      <c r="DC219" s="392"/>
      <c r="DD219" s="392"/>
      <c r="DE219" s="392"/>
      <c r="DF219" s="392"/>
      <c r="DG219" s="392"/>
      <c r="DH219" s="392"/>
      <c r="DI219" s="392"/>
      <c r="DJ219" s="392"/>
      <c r="DK219" s="392"/>
      <c r="DL219" s="392"/>
      <c r="DM219" s="392"/>
      <c r="DN219" s="392"/>
      <c r="GO219" s="463" t="s">
        <v>1255</v>
      </c>
      <c r="GP219" s="464"/>
      <c r="GQ219" s="465"/>
      <c r="GR219" s="381" t="s">
        <v>1256</v>
      </c>
      <c r="GS219" s="382"/>
      <c r="GT219" s="382"/>
      <c r="GU219" s="382"/>
      <c r="GV219" s="382"/>
      <c r="GW219" s="382"/>
      <c r="GX219" s="389"/>
      <c r="GY219" s="456" t="s">
        <v>1259</v>
      </c>
      <c r="GZ219" s="452"/>
      <c r="HA219" s="452"/>
      <c r="HB219" s="452"/>
      <c r="HC219" s="453"/>
      <c r="HD219" s="470" t="s">
        <v>1260</v>
      </c>
      <c r="HE219" s="471"/>
      <c r="HF219" s="471"/>
      <c r="HG219" s="471"/>
      <c r="HH219" s="471"/>
      <c r="HI219" s="471"/>
      <c r="HJ219" s="471"/>
      <c r="HK219" s="471"/>
      <c r="HL219" s="472"/>
    </row>
    <row r="220" spans="95:220" ht="13.5">
      <c r="CQ220" s="392"/>
      <c r="CR220" s="392"/>
      <c r="CS220" s="392"/>
      <c r="CT220" s="392"/>
      <c r="CU220" s="392"/>
      <c r="CV220" s="392"/>
      <c r="CW220" s="392"/>
      <c r="CX220" s="392"/>
      <c r="CY220" s="392"/>
      <c r="CZ220" s="392"/>
      <c r="DA220" s="392"/>
      <c r="DB220" s="392"/>
      <c r="DC220" s="392"/>
      <c r="DD220" s="392"/>
      <c r="DE220" s="392"/>
      <c r="DF220" s="392"/>
      <c r="DG220" s="392"/>
      <c r="DH220" s="392"/>
      <c r="DI220" s="392"/>
      <c r="DJ220" s="392"/>
      <c r="DK220" s="392"/>
      <c r="DL220" s="392"/>
      <c r="DM220" s="392"/>
      <c r="DN220" s="392"/>
      <c r="GO220" s="460"/>
      <c r="GP220" s="459"/>
      <c r="GQ220" s="458"/>
      <c r="GR220" s="385" t="s">
        <v>1257</v>
      </c>
      <c r="GS220" s="311"/>
      <c r="GT220" s="311"/>
      <c r="GU220" s="311"/>
      <c r="GV220" s="311"/>
      <c r="GW220" s="311"/>
      <c r="GX220" s="314"/>
      <c r="GY220" s="451"/>
      <c r="GZ220" s="450"/>
      <c r="HA220" s="450"/>
      <c r="HB220" s="450"/>
      <c r="HC220" s="466"/>
      <c r="HD220" s="473"/>
      <c r="HE220" s="474"/>
      <c r="HF220" s="474"/>
      <c r="HG220" s="474"/>
      <c r="HH220" s="474"/>
      <c r="HI220" s="474"/>
      <c r="HJ220" s="474"/>
      <c r="HK220" s="474"/>
      <c r="HL220" s="475"/>
    </row>
    <row r="221" spans="95:220" ht="13.5">
      <c r="CQ221" s="392"/>
      <c r="CR221" s="392"/>
      <c r="CS221" s="392"/>
      <c r="CT221" s="392"/>
      <c r="CU221" s="392"/>
      <c r="CV221" s="392"/>
      <c r="CW221" s="392"/>
      <c r="CX221" s="392"/>
      <c r="CY221" s="392"/>
      <c r="CZ221" s="392"/>
      <c r="DA221" s="392"/>
      <c r="DB221" s="392"/>
      <c r="DC221" s="392"/>
      <c r="DD221" s="392"/>
      <c r="DE221" s="392"/>
      <c r="DF221" s="392"/>
      <c r="DG221" s="392"/>
      <c r="DH221" s="392"/>
      <c r="DI221" s="392"/>
      <c r="DJ221" s="392"/>
      <c r="DK221" s="392"/>
      <c r="DL221" s="392"/>
      <c r="DM221" s="392"/>
      <c r="DN221" s="392"/>
      <c r="GO221" s="457"/>
      <c r="GP221" s="454"/>
      <c r="GQ221" s="455"/>
      <c r="GR221" s="386" t="s">
        <v>1258</v>
      </c>
      <c r="GS221" s="387"/>
      <c r="GT221" s="387"/>
      <c r="GU221" s="387"/>
      <c r="GV221" s="387"/>
      <c r="GW221" s="387"/>
      <c r="GX221" s="390"/>
      <c r="GY221" s="467"/>
      <c r="GZ221" s="468"/>
      <c r="HA221" s="468"/>
      <c r="HB221" s="468"/>
      <c r="HC221" s="469"/>
      <c r="HD221" s="476"/>
      <c r="HE221" s="477"/>
      <c r="HF221" s="477"/>
      <c r="HG221" s="477"/>
      <c r="HH221" s="477"/>
      <c r="HI221" s="477"/>
      <c r="HJ221" s="477"/>
      <c r="HK221" s="477"/>
      <c r="HL221" s="478"/>
    </row>
    <row r="222" spans="95:220" ht="13.5">
      <c r="CQ222" s="392"/>
      <c r="CR222" s="392"/>
      <c r="CS222" s="392"/>
      <c r="CT222" s="392"/>
      <c r="CU222" s="392"/>
      <c r="CV222" s="392"/>
      <c r="CW222" s="392"/>
      <c r="CX222" s="392"/>
      <c r="CY222" s="392"/>
      <c r="CZ222" s="392"/>
      <c r="DA222" s="392"/>
      <c r="DB222" s="392"/>
      <c r="DC222" s="392"/>
      <c r="DD222" s="392"/>
      <c r="DE222" s="392"/>
      <c r="DF222" s="392"/>
      <c r="DG222" s="392"/>
      <c r="DH222" s="392"/>
      <c r="DI222" s="392"/>
      <c r="DJ222" s="392"/>
      <c r="DK222" s="392"/>
      <c r="DL222" s="392"/>
      <c r="DM222" s="392"/>
      <c r="DN222" s="392"/>
      <c r="GO222" s="485" t="s">
        <v>1261</v>
      </c>
      <c r="GP222" s="486"/>
      <c r="GQ222" s="487"/>
      <c r="GR222" s="381" t="s">
        <v>1262</v>
      </c>
      <c r="GS222" s="382"/>
      <c r="GT222" s="382"/>
      <c r="GU222" s="382"/>
      <c r="GV222" s="382"/>
      <c r="GW222" s="382"/>
      <c r="GX222" s="389"/>
      <c r="GY222" s="495" t="s">
        <v>1266</v>
      </c>
      <c r="GZ222" s="495"/>
      <c r="HA222" s="495"/>
      <c r="HB222" s="495"/>
      <c r="HC222" s="495"/>
      <c r="HD222" s="495" t="s">
        <v>1267</v>
      </c>
      <c r="HE222" s="495"/>
      <c r="HF222" s="495"/>
      <c r="HG222" s="495"/>
      <c r="HH222" s="495"/>
      <c r="HI222" s="495"/>
      <c r="HJ222" s="495"/>
      <c r="HK222" s="495"/>
      <c r="HL222" s="495"/>
    </row>
    <row r="223" spans="95:220" ht="13.5">
      <c r="CQ223" s="392"/>
      <c r="CR223" s="392"/>
      <c r="CS223" s="392"/>
      <c r="CT223" s="392"/>
      <c r="CU223" s="392"/>
      <c r="CV223" s="392"/>
      <c r="CW223" s="392"/>
      <c r="CX223" s="392"/>
      <c r="CY223" s="392"/>
      <c r="CZ223" s="392"/>
      <c r="DA223" s="392"/>
      <c r="DB223" s="392"/>
      <c r="DC223" s="392"/>
      <c r="DD223" s="392"/>
      <c r="DE223" s="392"/>
      <c r="DF223" s="392"/>
      <c r="DG223" s="392"/>
      <c r="DH223" s="392"/>
      <c r="DI223" s="392"/>
      <c r="DJ223" s="392"/>
      <c r="DK223" s="392"/>
      <c r="DL223" s="392"/>
      <c r="DM223" s="392"/>
      <c r="DN223" s="392"/>
      <c r="GO223" s="492"/>
      <c r="GP223" s="493"/>
      <c r="GQ223" s="494"/>
      <c r="GR223" s="385" t="s">
        <v>1263</v>
      </c>
      <c r="GS223" s="311"/>
      <c r="GT223" s="311"/>
      <c r="GU223" s="311"/>
      <c r="GV223" s="311"/>
      <c r="GW223" s="311"/>
      <c r="GX223" s="314"/>
      <c r="GY223" s="495"/>
      <c r="GZ223" s="495"/>
      <c r="HA223" s="495"/>
      <c r="HB223" s="495"/>
      <c r="HC223" s="495"/>
      <c r="HD223" s="495"/>
      <c r="HE223" s="495"/>
      <c r="HF223" s="495"/>
      <c r="HG223" s="495"/>
      <c r="HH223" s="495"/>
      <c r="HI223" s="495"/>
      <c r="HJ223" s="495"/>
      <c r="HK223" s="495"/>
      <c r="HL223" s="495"/>
    </row>
    <row r="224" spans="95:220" ht="13.5">
      <c r="CQ224" s="392"/>
      <c r="CR224" s="392"/>
      <c r="CS224" s="392"/>
      <c r="CT224" s="392"/>
      <c r="CU224" s="392"/>
      <c r="CV224" s="392"/>
      <c r="CW224" s="392"/>
      <c r="CX224" s="392"/>
      <c r="CY224" s="392"/>
      <c r="CZ224" s="392"/>
      <c r="DA224" s="392"/>
      <c r="DB224" s="392"/>
      <c r="DC224" s="392"/>
      <c r="DD224" s="392"/>
      <c r="DE224" s="392"/>
      <c r="DF224" s="392"/>
      <c r="DG224" s="392"/>
      <c r="DH224" s="392"/>
      <c r="DI224" s="392"/>
      <c r="DJ224" s="392"/>
      <c r="DK224" s="392"/>
      <c r="DL224" s="392"/>
      <c r="DM224" s="392"/>
      <c r="DN224" s="392"/>
      <c r="GO224" s="492"/>
      <c r="GP224" s="493"/>
      <c r="GQ224" s="494"/>
      <c r="GR224" s="385" t="s">
        <v>1264</v>
      </c>
      <c r="GS224" s="311"/>
      <c r="GT224" s="311"/>
      <c r="GU224" s="311"/>
      <c r="GV224" s="311"/>
      <c r="GW224" s="311"/>
      <c r="GX224" s="314"/>
      <c r="GY224" s="495"/>
      <c r="GZ224" s="495"/>
      <c r="HA224" s="495"/>
      <c r="HB224" s="495"/>
      <c r="HC224" s="495"/>
      <c r="HD224" s="495"/>
      <c r="HE224" s="495"/>
      <c r="HF224" s="495"/>
      <c r="HG224" s="495"/>
      <c r="HH224" s="495"/>
      <c r="HI224" s="495"/>
      <c r="HJ224" s="495"/>
      <c r="HK224" s="495"/>
      <c r="HL224" s="495"/>
    </row>
    <row r="225" spans="95:220" ht="13.5">
      <c r="CQ225" s="392"/>
      <c r="CR225" s="392"/>
      <c r="CS225" s="392"/>
      <c r="CT225" s="392"/>
      <c r="CU225" s="392"/>
      <c r="CV225" s="392"/>
      <c r="CW225" s="392"/>
      <c r="CX225" s="392"/>
      <c r="CY225" s="392"/>
      <c r="CZ225" s="392"/>
      <c r="DA225" s="392"/>
      <c r="DB225" s="392"/>
      <c r="DC225" s="392"/>
      <c r="DD225" s="392"/>
      <c r="DE225" s="392"/>
      <c r="DF225" s="392"/>
      <c r="DG225" s="392"/>
      <c r="DH225" s="392"/>
      <c r="DI225" s="392"/>
      <c r="DJ225" s="392"/>
      <c r="DK225" s="392"/>
      <c r="DL225" s="392"/>
      <c r="DM225" s="392"/>
      <c r="DN225" s="392"/>
      <c r="GO225" s="488"/>
      <c r="GP225" s="489"/>
      <c r="GQ225" s="490"/>
      <c r="GR225" s="386" t="s">
        <v>1265</v>
      </c>
      <c r="GS225" s="387"/>
      <c r="GT225" s="387"/>
      <c r="GU225" s="387"/>
      <c r="GV225" s="387"/>
      <c r="GW225" s="387"/>
      <c r="GX225" s="390"/>
      <c r="GY225" s="495"/>
      <c r="GZ225" s="495"/>
      <c r="HA225" s="495"/>
      <c r="HB225" s="495"/>
      <c r="HC225" s="495"/>
      <c r="HD225" s="495"/>
      <c r="HE225" s="495"/>
      <c r="HF225" s="495"/>
      <c r="HG225" s="495"/>
      <c r="HH225" s="495"/>
      <c r="HI225" s="495"/>
      <c r="HJ225" s="495"/>
      <c r="HK225" s="495"/>
      <c r="HL225" s="495"/>
    </row>
    <row r="226" spans="95:220" ht="13.5">
      <c r="CQ226" s="392"/>
      <c r="CR226" s="392"/>
      <c r="CS226" s="392"/>
      <c r="CT226" s="392"/>
      <c r="CU226" s="392"/>
      <c r="CV226" s="392"/>
      <c r="CW226" s="392"/>
      <c r="CX226" s="392"/>
      <c r="CY226" s="392"/>
      <c r="CZ226" s="392"/>
      <c r="DA226" s="392"/>
      <c r="DB226" s="392"/>
      <c r="DC226" s="392"/>
      <c r="DD226" s="392"/>
      <c r="DE226" s="392"/>
      <c r="DF226" s="392"/>
      <c r="DG226" s="392"/>
      <c r="DH226" s="392"/>
      <c r="DI226" s="392"/>
      <c r="DJ226" s="392"/>
      <c r="DK226" s="392"/>
      <c r="DL226" s="392"/>
      <c r="DM226" s="392"/>
      <c r="DN226" s="392"/>
      <c r="GO226" s="491" t="s">
        <v>1268</v>
      </c>
      <c r="GP226" s="491"/>
      <c r="GQ226" s="491"/>
      <c r="GR226" s="381" t="s">
        <v>1269</v>
      </c>
      <c r="GS226" s="382"/>
      <c r="GT226" s="382"/>
      <c r="GU226" s="382"/>
      <c r="GV226" s="382"/>
      <c r="GW226" s="382"/>
      <c r="GX226" s="389"/>
      <c r="GY226" s="456" t="s">
        <v>1274</v>
      </c>
      <c r="GZ226" s="452"/>
      <c r="HA226" s="452"/>
      <c r="HB226" s="452"/>
      <c r="HC226" s="453"/>
      <c r="HD226" s="456" t="s">
        <v>1275</v>
      </c>
      <c r="HE226" s="452"/>
      <c r="HF226" s="452"/>
      <c r="HG226" s="452"/>
      <c r="HH226" s="452"/>
      <c r="HI226" s="452"/>
      <c r="HJ226" s="452"/>
      <c r="HK226" s="452"/>
      <c r="HL226" s="453"/>
    </row>
    <row r="227" spans="95:220" ht="13.5">
      <c r="CQ227" s="392"/>
      <c r="CR227" s="392"/>
      <c r="CS227" s="392"/>
      <c r="CT227" s="392"/>
      <c r="CU227" s="392"/>
      <c r="CV227" s="392"/>
      <c r="CW227" s="392"/>
      <c r="CX227" s="392"/>
      <c r="CY227" s="392"/>
      <c r="CZ227" s="392"/>
      <c r="DA227" s="392"/>
      <c r="DB227" s="392"/>
      <c r="DC227" s="392"/>
      <c r="DD227" s="392"/>
      <c r="DE227" s="392"/>
      <c r="DF227" s="392"/>
      <c r="DG227" s="392"/>
      <c r="DH227" s="392"/>
      <c r="DI227" s="392"/>
      <c r="DJ227" s="392"/>
      <c r="DK227" s="392"/>
      <c r="DL227" s="392"/>
      <c r="DM227" s="392"/>
      <c r="DN227" s="392"/>
      <c r="GO227" s="491"/>
      <c r="GP227" s="491"/>
      <c r="GQ227" s="491"/>
      <c r="GR227" s="385" t="s">
        <v>1270</v>
      </c>
      <c r="GS227" s="311"/>
      <c r="GT227" s="311"/>
      <c r="GU227" s="311"/>
      <c r="GV227" s="311"/>
      <c r="GW227" s="311"/>
      <c r="GX227" s="314"/>
      <c r="GY227" s="451"/>
      <c r="GZ227" s="450"/>
      <c r="HA227" s="450"/>
      <c r="HB227" s="450"/>
      <c r="HC227" s="466"/>
      <c r="HD227" s="451"/>
      <c r="HE227" s="450"/>
      <c r="HF227" s="450"/>
      <c r="HG227" s="450"/>
      <c r="HH227" s="450"/>
      <c r="HI227" s="450"/>
      <c r="HJ227" s="450"/>
      <c r="HK227" s="450"/>
      <c r="HL227" s="466"/>
    </row>
    <row r="228" spans="95:220" ht="13.5">
      <c r="CQ228" s="392"/>
      <c r="CR228" s="392"/>
      <c r="CS228" s="392"/>
      <c r="CT228" s="392"/>
      <c r="CU228" s="392"/>
      <c r="CV228" s="392"/>
      <c r="CW228" s="392"/>
      <c r="CX228" s="392"/>
      <c r="CY228" s="392"/>
      <c r="CZ228" s="392"/>
      <c r="DA228" s="392"/>
      <c r="DB228" s="392"/>
      <c r="DC228" s="392"/>
      <c r="DD228" s="392"/>
      <c r="DE228" s="392"/>
      <c r="DF228" s="392"/>
      <c r="DG228" s="392"/>
      <c r="DH228" s="392"/>
      <c r="DI228" s="392"/>
      <c r="DJ228" s="392"/>
      <c r="DK228" s="392"/>
      <c r="DL228" s="392"/>
      <c r="DM228" s="392"/>
      <c r="DN228" s="392"/>
      <c r="GO228" s="491"/>
      <c r="GP228" s="491"/>
      <c r="GQ228" s="491"/>
      <c r="GR228" s="385" t="s">
        <v>1271</v>
      </c>
      <c r="GS228" s="311"/>
      <c r="GT228" s="311"/>
      <c r="GU228" s="311"/>
      <c r="GV228" s="311"/>
      <c r="GW228" s="311"/>
      <c r="GX228" s="314"/>
      <c r="GY228" s="451"/>
      <c r="GZ228" s="450"/>
      <c r="HA228" s="450"/>
      <c r="HB228" s="450"/>
      <c r="HC228" s="466"/>
      <c r="HD228" s="451"/>
      <c r="HE228" s="450"/>
      <c r="HF228" s="450"/>
      <c r="HG228" s="450"/>
      <c r="HH228" s="450"/>
      <c r="HI228" s="450"/>
      <c r="HJ228" s="450"/>
      <c r="HK228" s="450"/>
      <c r="HL228" s="466"/>
    </row>
    <row r="229" spans="95:220" ht="13.5">
      <c r="CQ229" s="392"/>
      <c r="CR229" s="392"/>
      <c r="CS229" s="392"/>
      <c r="CT229" s="392"/>
      <c r="CU229" s="392"/>
      <c r="CV229" s="392"/>
      <c r="CW229" s="392"/>
      <c r="CX229" s="392"/>
      <c r="CY229" s="392"/>
      <c r="CZ229" s="392"/>
      <c r="DA229" s="392"/>
      <c r="DB229" s="392"/>
      <c r="DC229" s="392"/>
      <c r="DD229" s="392"/>
      <c r="DE229" s="392"/>
      <c r="DF229" s="392"/>
      <c r="DG229" s="392"/>
      <c r="DH229" s="392"/>
      <c r="DI229" s="392"/>
      <c r="DJ229" s="392"/>
      <c r="DK229" s="392"/>
      <c r="DL229" s="392"/>
      <c r="DM229" s="392"/>
      <c r="DN229" s="392"/>
      <c r="GO229" s="491"/>
      <c r="GP229" s="491"/>
      <c r="GQ229" s="491"/>
      <c r="GR229" s="385" t="s">
        <v>1272</v>
      </c>
      <c r="GS229" s="311"/>
      <c r="GT229" s="311"/>
      <c r="GU229" s="311"/>
      <c r="GV229" s="311"/>
      <c r="GW229" s="311"/>
      <c r="GX229" s="314"/>
      <c r="GY229" s="451"/>
      <c r="GZ229" s="450"/>
      <c r="HA229" s="450"/>
      <c r="HB229" s="450"/>
      <c r="HC229" s="466"/>
      <c r="HD229" s="451"/>
      <c r="HE229" s="450"/>
      <c r="HF229" s="450"/>
      <c r="HG229" s="450"/>
      <c r="HH229" s="450"/>
      <c r="HI229" s="450"/>
      <c r="HJ229" s="450"/>
      <c r="HK229" s="450"/>
      <c r="HL229" s="466"/>
    </row>
    <row r="230" spans="95:220" ht="13.5">
      <c r="CQ230" s="392"/>
      <c r="CR230" s="392"/>
      <c r="CS230" s="392"/>
      <c r="CT230" s="392"/>
      <c r="CU230" s="392"/>
      <c r="CV230" s="392"/>
      <c r="CW230" s="392"/>
      <c r="CX230" s="392"/>
      <c r="CY230" s="392"/>
      <c r="CZ230" s="392"/>
      <c r="DA230" s="392"/>
      <c r="DB230" s="392"/>
      <c r="DC230" s="392"/>
      <c r="DD230" s="392"/>
      <c r="DE230" s="392"/>
      <c r="DF230" s="392"/>
      <c r="DG230" s="392"/>
      <c r="DH230" s="392"/>
      <c r="DI230" s="392"/>
      <c r="DJ230" s="392"/>
      <c r="DK230" s="392"/>
      <c r="DL230" s="392"/>
      <c r="DM230" s="392"/>
      <c r="DN230" s="392"/>
      <c r="GO230" s="491"/>
      <c r="GP230" s="491"/>
      <c r="GQ230" s="491"/>
      <c r="GR230" s="386" t="s">
        <v>1273</v>
      </c>
      <c r="GS230" s="387"/>
      <c r="GT230" s="387"/>
      <c r="GU230" s="387"/>
      <c r="GV230" s="387"/>
      <c r="GW230" s="387"/>
      <c r="GX230" s="390"/>
      <c r="GY230" s="467"/>
      <c r="GZ230" s="468"/>
      <c r="HA230" s="468"/>
      <c r="HB230" s="468"/>
      <c r="HC230" s="469"/>
      <c r="HD230" s="467"/>
      <c r="HE230" s="468"/>
      <c r="HF230" s="468"/>
      <c r="HG230" s="468"/>
      <c r="HH230" s="468"/>
      <c r="HI230" s="468"/>
      <c r="HJ230" s="468"/>
      <c r="HK230" s="468"/>
      <c r="HL230" s="469"/>
    </row>
    <row r="231" spans="95:220" ht="13.5">
      <c r="CQ231" s="392"/>
      <c r="CR231" s="392"/>
      <c r="CS231" s="392"/>
      <c r="CT231" s="392"/>
      <c r="CU231" s="392"/>
      <c r="CV231" s="392"/>
      <c r="CW231" s="392"/>
      <c r="CX231" s="392"/>
      <c r="CY231" s="392"/>
      <c r="CZ231" s="392"/>
      <c r="DA231" s="392"/>
      <c r="DB231" s="392"/>
      <c r="DC231" s="392"/>
      <c r="DD231" s="392"/>
      <c r="DE231" s="392"/>
      <c r="DF231" s="392"/>
      <c r="DG231" s="392"/>
      <c r="DH231" s="392"/>
      <c r="DI231" s="392"/>
      <c r="DJ231" s="392"/>
      <c r="DK231" s="392"/>
      <c r="DL231" s="392"/>
      <c r="DM231" s="392"/>
      <c r="DN231" s="392"/>
      <c r="GO231" s="491" t="s">
        <v>1276</v>
      </c>
      <c r="GP231" s="491"/>
      <c r="GQ231" s="491"/>
      <c r="GR231" s="381" t="s">
        <v>1269</v>
      </c>
      <c r="GS231" s="382"/>
      <c r="GT231" s="382"/>
      <c r="GU231" s="382"/>
      <c r="GV231" s="382"/>
      <c r="GW231" s="382"/>
      <c r="GX231" s="389"/>
      <c r="GY231" s="456" t="s">
        <v>1277</v>
      </c>
      <c r="GZ231" s="452"/>
      <c r="HA231" s="452"/>
      <c r="HB231" s="452"/>
      <c r="HC231" s="453"/>
      <c r="HD231" s="456" t="s">
        <v>1277</v>
      </c>
      <c r="HE231" s="452"/>
      <c r="HF231" s="452"/>
      <c r="HG231" s="452"/>
      <c r="HH231" s="452"/>
      <c r="HI231" s="452"/>
      <c r="HJ231" s="452"/>
      <c r="HK231" s="452"/>
      <c r="HL231" s="453"/>
    </row>
    <row r="232" spans="95:220" ht="13.5">
      <c r="CQ232" s="392"/>
      <c r="CR232" s="392"/>
      <c r="CS232" s="392"/>
      <c r="CT232" s="392"/>
      <c r="CU232" s="392"/>
      <c r="CV232" s="392"/>
      <c r="CW232" s="392"/>
      <c r="CX232" s="392"/>
      <c r="CY232" s="392"/>
      <c r="CZ232" s="392"/>
      <c r="DA232" s="392"/>
      <c r="DB232" s="392"/>
      <c r="DC232" s="392"/>
      <c r="DD232" s="392"/>
      <c r="DE232" s="392"/>
      <c r="DF232" s="392"/>
      <c r="DG232" s="392"/>
      <c r="DH232" s="392"/>
      <c r="DI232" s="392"/>
      <c r="DJ232" s="392"/>
      <c r="DK232" s="392"/>
      <c r="DL232" s="392"/>
      <c r="DM232" s="392"/>
      <c r="DN232" s="392"/>
      <c r="GO232" s="491"/>
      <c r="GP232" s="491"/>
      <c r="GQ232" s="491"/>
      <c r="GR232" s="385" t="s">
        <v>1270</v>
      </c>
      <c r="GS232" s="311"/>
      <c r="GT232" s="311"/>
      <c r="GU232" s="311"/>
      <c r="GV232" s="311"/>
      <c r="GW232" s="311"/>
      <c r="GX232" s="314"/>
      <c r="GY232" s="451"/>
      <c r="GZ232" s="450"/>
      <c r="HA232" s="450"/>
      <c r="HB232" s="450"/>
      <c r="HC232" s="466"/>
      <c r="HD232" s="451"/>
      <c r="HE232" s="450"/>
      <c r="HF232" s="450"/>
      <c r="HG232" s="450"/>
      <c r="HH232" s="450"/>
      <c r="HI232" s="450"/>
      <c r="HJ232" s="450"/>
      <c r="HK232" s="450"/>
      <c r="HL232" s="466"/>
    </row>
    <row r="233" spans="95:220" ht="13.5">
      <c r="CQ233" s="392"/>
      <c r="CR233" s="392"/>
      <c r="CS233" s="392"/>
      <c r="CT233" s="392"/>
      <c r="CU233" s="392"/>
      <c r="CV233" s="392"/>
      <c r="CW233" s="392"/>
      <c r="CX233" s="392"/>
      <c r="CY233" s="392"/>
      <c r="CZ233" s="392"/>
      <c r="DA233" s="392"/>
      <c r="DB233" s="392"/>
      <c r="DC233" s="392"/>
      <c r="DD233" s="392"/>
      <c r="DE233" s="392"/>
      <c r="DF233" s="392"/>
      <c r="DG233" s="392"/>
      <c r="DH233" s="392"/>
      <c r="DI233" s="392"/>
      <c r="DJ233" s="392"/>
      <c r="DK233" s="392"/>
      <c r="DL233" s="392"/>
      <c r="DM233" s="392"/>
      <c r="DN233" s="392"/>
      <c r="GO233" s="491"/>
      <c r="GP233" s="491"/>
      <c r="GQ233" s="491"/>
      <c r="GR233" s="385" t="s">
        <v>1271</v>
      </c>
      <c r="GS233" s="311"/>
      <c r="GT233" s="311"/>
      <c r="GU233" s="311"/>
      <c r="GV233" s="311"/>
      <c r="GW233" s="311"/>
      <c r="GX233" s="314"/>
      <c r="GY233" s="451"/>
      <c r="GZ233" s="450"/>
      <c r="HA233" s="450"/>
      <c r="HB233" s="450"/>
      <c r="HC233" s="466"/>
      <c r="HD233" s="451"/>
      <c r="HE233" s="450"/>
      <c r="HF233" s="450"/>
      <c r="HG233" s="450"/>
      <c r="HH233" s="450"/>
      <c r="HI233" s="450"/>
      <c r="HJ233" s="450"/>
      <c r="HK233" s="450"/>
      <c r="HL233" s="466"/>
    </row>
    <row r="234" spans="95:220" ht="13.5">
      <c r="CQ234" s="392"/>
      <c r="CR234" s="392"/>
      <c r="CS234" s="392"/>
      <c r="CT234" s="392"/>
      <c r="CU234" s="392"/>
      <c r="CV234" s="392"/>
      <c r="CW234" s="392"/>
      <c r="CX234" s="392"/>
      <c r="CY234" s="392"/>
      <c r="CZ234" s="392"/>
      <c r="DA234" s="392"/>
      <c r="DB234" s="392"/>
      <c r="DC234" s="392"/>
      <c r="DD234" s="392"/>
      <c r="DE234" s="392"/>
      <c r="DF234" s="392"/>
      <c r="DG234" s="392"/>
      <c r="DH234" s="392"/>
      <c r="DI234" s="392"/>
      <c r="DJ234" s="392"/>
      <c r="DK234" s="392"/>
      <c r="DL234" s="392"/>
      <c r="DM234" s="392"/>
      <c r="DN234" s="392"/>
      <c r="GO234" s="491"/>
      <c r="GP234" s="491"/>
      <c r="GQ234" s="491"/>
      <c r="GR234" s="385" t="s">
        <v>1272</v>
      </c>
      <c r="GS234" s="311"/>
      <c r="GT234" s="311"/>
      <c r="GU234" s="311"/>
      <c r="GV234" s="311"/>
      <c r="GW234" s="311"/>
      <c r="GX234" s="314"/>
      <c r="GY234" s="451"/>
      <c r="GZ234" s="450"/>
      <c r="HA234" s="450"/>
      <c r="HB234" s="450"/>
      <c r="HC234" s="466"/>
      <c r="HD234" s="451"/>
      <c r="HE234" s="450"/>
      <c r="HF234" s="450"/>
      <c r="HG234" s="450"/>
      <c r="HH234" s="450"/>
      <c r="HI234" s="450"/>
      <c r="HJ234" s="450"/>
      <c r="HK234" s="450"/>
      <c r="HL234" s="466"/>
    </row>
    <row r="235" spans="95:220" ht="13.5">
      <c r="CQ235" s="392"/>
      <c r="CR235" s="392"/>
      <c r="CS235" s="392"/>
      <c r="CT235" s="392"/>
      <c r="CU235" s="392"/>
      <c r="CV235" s="392"/>
      <c r="CW235" s="392"/>
      <c r="CX235" s="392"/>
      <c r="CY235" s="392"/>
      <c r="CZ235" s="392"/>
      <c r="DA235" s="392"/>
      <c r="DB235" s="392"/>
      <c r="DC235" s="392"/>
      <c r="DD235" s="392"/>
      <c r="DE235" s="392"/>
      <c r="DF235" s="392"/>
      <c r="DG235" s="392"/>
      <c r="DH235" s="392"/>
      <c r="DI235" s="392"/>
      <c r="DJ235" s="392"/>
      <c r="DK235" s="392"/>
      <c r="DL235" s="392"/>
      <c r="DM235" s="392"/>
      <c r="DN235" s="392"/>
      <c r="GO235" s="491"/>
      <c r="GP235" s="491"/>
      <c r="GQ235" s="491"/>
      <c r="GR235" s="386" t="s">
        <v>1273</v>
      </c>
      <c r="GS235" s="387"/>
      <c r="GT235" s="387"/>
      <c r="GU235" s="387"/>
      <c r="GV235" s="387"/>
      <c r="GW235" s="387"/>
      <c r="GX235" s="390"/>
      <c r="GY235" s="467"/>
      <c r="GZ235" s="468"/>
      <c r="HA235" s="468"/>
      <c r="HB235" s="468"/>
      <c r="HC235" s="469"/>
      <c r="HD235" s="467"/>
      <c r="HE235" s="468"/>
      <c r="HF235" s="468"/>
      <c r="HG235" s="468"/>
      <c r="HH235" s="468"/>
      <c r="HI235" s="468"/>
      <c r="HJ235" s="468"/>
      <c r="HK235" s="468"/>
      <c r="HL235" s="469"/>
    </row>
    <row r="236" spans="95:220" ht="13.5">
      <c r="CQ236" s="392"/>
      <c r="CR236" s="392"/>
      <c r="CS236" s="392"/>
      <c r="CT236" s="392"/>
      <c r="CU236" s="392"/>
      <c r="CV236" s="392"/>
      <c r="CW236" s="392"/>
      <c r="CX236" s="392"/>
      <c r="CY236" s="392"/>
      <c r="CZ236" s="392"/>
      <c r="DA236" s="392"/>
      <c r="DB236" s="392"/>
      <c r="DC236" s="392"/>
      <c r="DD236" s="392"/>
      <c r="DE236" s="392"/>
      <c r="DF236" s="392"/>
      <c r="DG236" s="392"/>
      <c r="DH236" s="392"/>
      <c r="DI236" s="392"/>
      <c r="DJ236" s="392"/>
      <c r="DK236" s="392"/>
      <c r="DL236" s="392"/>
      <c r="DM236" s="392"/>
      <c r="DN236" s="392"/>
      <c r="GO236" s="491" t="s">
        <v>1278</v>
      </c>
      <c r="GP236" s="491"/>
      <c r="GQ236" s="491"/>
      <c r="GR236" s="381" t="s">
        <v>1279</v>
      </c>
      <c r="GS236" s="382"/>
      <c r="GT236" s="382"/>
      <c r="GU236" s="382"/>
      <c r="GV236" s="382"/>
      <c r="GW236" s="382"/>
      <c r="GX236" s="389"/>
      <c r="GY236" s="456" t="s">
        <v>1282</v>
      </c>
      <c r="GZ236" s="452"/>
      <c r="HA236" s="452"/>
      <c r="HB236" s="452"/>
      <c r="HC236" s="453"/>
      <c r="HD236" s="456" t="s">
        <v>1283</v>
      </c>
      <c r="HE236" s="452"/>
      <c r="HF236" s="452"/>
      <c r="HG236" s="452"/>
      <c r="HH236" s="452"/>
      <c r="HI236" s="452"/>
      <c r="HJ236" s="452"/>
      <c r="HK236" s="452"/>
      <c r="HL236" s="453"/>
    </row>
    <row r="237" spans="95:220" ht="13.5">
      <c r="CQ237" s="392"/>
      <c r="CR237" s="392"/>
      <c r="CS237" s="392"/>
      <c r="CT237" s="392"/>
      <c r="CU237" s="392"/>
      <c r="CV237" s="392"/>
      <c r="CW237" s="392"/>
      <c r="CX237" s="392"/>
      <c r="CY237" s="392"/>
      <c r="CZ237" s="392"/>
      <c r="DA237" s="392"/>
      <c r="DB237" s="392"/>
      <c r="DC237" s="392"/>
      <c r="DD237" s="392"/>
      <c r="DE237" s="392"/>
      <c r="DF237" s="392"/>
      <c r="DG237" s="392"/>
      <c r="DH237" s="392"/>
      <c r="DI237" s="392"/>
      <c r="DJ237" s="392"/>
      <c r="DK237" s="392"/>
      <c r="DL237" s="392"/>
      <c r="DM237" s="392"/>
      <c r="DN237" s="392"/>
      <c r="GO237" s="491"/>
      <c r="GP237" s="491"/>
      <c r="GQ237" s="491"/>
      <c r="GR237" s="385" t="s">
        <v>1280</v>
      </c>
      <c r="GS237" s="311"/>
      <c r="GT237" s="311"/>
      <c r="GU237" s="311"/>
      <c r="GV237" s="311"/>
      <c r="GW237" s="311"/>
      <c r="GX237" s="314"/>
      <c r="GY237" s="451"/>
      <c r="GZ237" s="450"/>
      <c r="HA237" s="450"/>
      <c r="HB237" s="450"/>
      <c r="HC237" s="466"/>
      <c r="HD237" s="451"/>
      <c r="HE237" s="450"/>
      <c r="HF237" s="450"/>
      <c r="HG237" s="450"/>
      <c r="HH237" s="450"/>
      <c r="HI237" s="450"/>
      <c r="HJ237" s="450"/>
      <c r="HK237" s="450"/>
      <c r="HL237" s="466"/>
    </row>
    <row r="238" spans="95:220" ht="13.5">
      <c r="CQ238" s="392"/>
      <c r="CR238" s="392"/>
      <c r="CS238" s="392"/>
      <c r="CT238" s="392"/>
      <c r="CU238" s="392"/>
      <c r="CV238" s="392"/>
      <c r="CW238" s="392"/>
      <c r="CX238" s="392"/>
      <c r="CY238" s="392"/>
      <c r="CZ238" s="392"/>
      <c r="DA238" s="392"/>
      <c r="DB238" s="392"/>
      <c r="DC238" s="392"/>
      <c r="DD238" s="392"/>
      <c r="DE238" s="392"/>
      <c r="DF238" s="392"/>
      <c r="DG238" s="392"/>
      <c r="DH238" s="392"/>
      <c r="DI238" s="392"/>
      <c r="DJ238" s="392"/>
      <c r="DK238" s="392"/>
      <c r="DL238" s="392"/>
      <c r="DM238" s="392"/>
      <c r="DN238" s="392"/>
      <c r="GO238" s="491"/>
      <c r="GP238" s="491"/>
      <c r="GQ238" s="491"/>
      <c r="GR238" s="385" t="s">
        <v>1281</v>
      </c>
      <c r="GS238" s="311"/>
      <c r="GT238" s="311"/>
      <c r="GU238" s="311"/>
      <c r="GV238" s="311"/>
      <c r="GW238" s="311"/>
      <c r="GX238" s="314"/>
      <c r="GY238" s="451"/>
      <c r="GZ238" s="450"/>
      <c r="HA238" s="450"/>
      <c r="HB238" s="450"/>
      <c r="HC238" s="466"/>
      <c r="HD238" s="451"/>
      <c r="HE238" s="450"/>
      <c r="HF238" s="450"/>
      <c r="HG238" s="450"/>
      <c r="HH238" s="450"/>
      <c r="HI238" s="450"/>
      <c r="HJ238" s="450"/>
      <c r="HK238" s="450"/>
      <c r="HL238" s="466"/>
    </row>
    <row r="239" spans="95:220" ht="13.5">
      <c r="CQ239" s="392"/>
      <c r="CR239" s="392"/>
      <c r="CS239" s="392"/>
      <c r="CT239" s="392"/>
      <c r="CU239" s="392"/>
      <c r="CV239" s="392"/>
      <c r="CW239" s="392"/>
      <c r="CX239" s="392"/>
      <c r="CY239" s="392"/>
      <c r="CZ239" s="392"/>
      <c r="DA239" s="392"/>
      <c r="DB239" s="392"/>
      <c r="DC239" s="392"/>
      <c r="DD239" s="392"/>
      <c r="DE239" s="392"/>
      <c r="DF239" s="392"/>
      <c r="DG239" s="392"/>
      <c r="DH239" s="392"/>
      <c r="DI239" s="392"/>
      <c r="DJ239" s="392"/>
      <c r="DK239" s="392"/>
      <c r="DL239" s="392"/>
      <c r="DM239" s="392"/>
      <c r="DN239" s="392"/>
      <c r="GO239" s="491"/>
      <c r="GP239" s="491"/>
      <c r="GQ239" s="491"/>
      <c r="GR239" s="385" t="s">
        <v>1272</v>
      </c>
      <c r="GS239" s="311"/>
      <c r="GT239" s="311"/>
      <c r="GU239" s="311"/>
      <c r="GV239" s="311"/>
      <c r="GW239" s="311"/>
      <c r="GX239" s="314"/>
      <c r="GY239" s="451"/>
      <c r="GZ239" s="450"/>
      <c r="HA239" s="450"/>
      <c r="HB239" s="450"/>
      <c r="HC239" s="466"/>
      <c r="HD239" s="451"/>
      <c r="HE239" s="450"/>
      <c r="HF239" s="450"/>
      <c r="HG239" s="450"/>
      <c r="HH239" s="450"/>
      <c r="HI239" s="450"/>
      <c r="HJ239" s="450"/>
      <c r="HK239" s="450"/>
      <c r="HL239" s="466"/>
    </row>
    <row r="240" spans="197:220" ht="13.5">
      <c r="GO240" s="491"/>
      <c r="GP240" s="491"/>
      <c r="GQ240" s="491"/>
      <c r="GR240" s="386" t="s">
        <v>1273</v>
      </c>
      <c r="GS240" s="387"/>
      <c r="GT240" s="387"/>
      <c r="GU240" s="387"/>
      <c r="GV240" s="387"/>
      <c r="GW240" s="387"/>
      <c r="GX240" s="390"/>
      <c r="GY240" s="467"/>
      <c r="GZ240" s="468"/>
      <c r="HA240" s="468"/>
      <c r="HB240" s="468"/>
      <c r="HC240" s="469"/>
      <c r="HD240" s="467"/>
      <c r="HE240" s="468"/>
      <c r="HF240" s="468"/>
      <c r="HG240" s="468"/>
      <c r="HH240" s="468"/>
      <c r="HI240" s="468"/>
      <c r="HJ240" s="468"/>
      <c r="HK240" s="468"/>
      <c r="HL240" s="469"/>
    </row>
    <row r="241" spans="197:220" ht="13.5">
      <c r="GO241" s="491" t="s">
        <v>1284</v>
      </c>
      <c r="GP241" s="491"/>
      <c r="GQ241" s="491"/>
      <c r="GR241" s="381" t="s">
        <v>1279</v>
      </c>
      <c r="GS241" s="382"/>
      <c r="GT241" s="382"/>
      <c r="GU241" s="382"/>
      <c r="GV241" s="382"/>
      <c r="GW241" s="382"/>
      <c r="GX241" s="389"/>
      <c r="GY241" s="456" t="s">
        <v>1277</v>
      </c>
      <c r="GZ241" s="452"/>
      <c r="HA241" s="452"/>
      <c r="HB241" s="452"/>
      <c r="HC241" s="453"/>
      <c r="HD241" s="456" t="s">
        <v>1277</v>
      </c>
      <c r="HE241" s="452"/>
      <c r="HF241" s="452"/>
      <c r="HG241" s="452"/>
      <c r="HH241" s="452"/>
      <c r="HI241" s="452"/>
      <c r="HJ241" s="452"/>
      <c r="HK241" s="452"/>
      <c r="HL241" s="453"/>
    </row>
    <row r="242" spans="197:220" ht="13.5">
      <c r="GO242" s="491"/>
      <c r="GP242" s="491"/>
      <c r="GQ242" s="491"/>
      <c r="GR242" s="385" t="s">
        <v>1280</v>
      </c>
      <c r="GS242" s="311"/>
      <c r="GT242" s="311"/>
      <c r="GU242" s="311"/>
      <c r="GV242" s="311"/>
      <c r="GW242" s="311"/>
      <c r="GX242" s="314"/>
      <c r="GY242" s="451"/>
      <c r="GZ242" s="450"/>
      <c r="HA242" s="450"/>
      <c r="HB242" s="450"/>
      <c r="HC242" s="466"/>
      <c r="HD242" s="451"/>
      <c r="HE242" s="450"/>
      <c r="HF242" s="450"/>
      <c r="HG242" s="450"/>
      <c r="HH242" s="450"/>
      <c r="HI242" s="450"/>
      <c r="HJ242" s="450"/>
      <c r="HK242" s="450"/>
      <c r="HL242" s="466"/>
    </row>
    <row r="243" spans="197:220" ht="13.5">
      <c r="GO243" s="491"/>
      <c r="GP243" s="491"/>
      <c r="GQ243" s="491"/>
      <c r="GR243" s="385" t="s">
        <v>1281</v>
      </c>
      <c r="GS243" s="311"/>
      <c r="GT243" s="311"/>
      <c r="GU243" s="311"/>
      <c r="GV243" s="311"/>
      <c r="GW243" s="311"/>
      <c r="GX243" s="314"/>
      <c r="GY243" s="451"/>
      <c r="GZ243" s="450"/>
      <c r="HA243" s="450"/>
      <c r="HB243" s="450"/>
      <c r="HC243" s="466"/>
      <c r="HD243" s="451"/>
      <c r="HE243" s="450"/>
      <c r="HF243" s="450"/>
      <c r="HG243" s="450"/>
      <c r="HH243" s="450"/>
      <c r="HI243" s="450"/>
      <c r="HJ243" s="450"/>
      <c r="HK243" s="450"/>
      <c r="HL243" s="466"/>
    </row>
    <row r="244" spans="197:220" ht="13.5">
      <c r="GO244" s="491"/>
      <c r="GP244" s="491"/>
      <c r="GQ244" s="491"/>
      <c r="GR244" s="385" t="s">
        <v>1272</v>
      </c>
      <c r="GS244" s="311"/>
      <c r="GT244" s="311"/>
      <c r="GU244" s="311"/>
      <c r="GV244" s="311"/>
      <c r="GW244" s="311"/>
      <c r="GX244" s="314"/>
      <c r="GY244" s="451"/>
      <c r="GZ244" s="450"/>
      <c r="HA244" s="450"/>
      <c r="HB244" s="450"/>
      <c r="HC244" s="466"/>
      <c r="HD244" s="451"/>
      <c r="HE244" s="450"/>
      <c r="HF244" s="450"/>
      <c r="HG244" s="450"/>
      <c r="HH244" s="450"/>
      <c r="HI244" s="450"/>
      <c r="HJ244" s="450"/>
      <c r="HK244" s="450"/>
      <c r="HL244" s="466"/>
    </row>
    <row r="245" spans="197:220" ht="13.5">
      <c r="GO245" s="491"/>
      <c r="GP245" s="491"/>
      <c r="GQ245" s="491"/>
      <c r="GR245" s="386" t="s">
        <v>1273</v>
      </c>
      <c r="GS245" s="387"/>
      <c r="GT245" s="387"/>
      <c r="GU245" s="387"/>
      <c r="GV245" s="387"/>
      <c r="GW245" s="387"/>
      <c r="GX245" s="390"/>
      <c r="GY245" s="467"/>
      <c r="GZ245" s="468"/>
      <c r="HA245" s="468"/>
      <c r="HB245" s="468"/>
      <c r="HC245" s="469"/>
      <c r="HD245" s="467"/>
      <c r="HE245" s="468"/>
      <c r="HF245" s="468"/>
      <c r="HG245" s="468"/>
      <c r="HH245" s="468"/>
      <c r="HI245" s="468"/>
      <c r="HJ245" s="468"/>
      <c r="HK245" s="468"/>
      <c r="HL245" s="469"/>
    </row>
    <row r="246" spans="197:220" ht="13.5">
      <c r="GO246" s="485" t="s">
        <v>1285</v>
      </c>
      <c r="GP246" s="486"/>
      <c r="GQ246" s="487"/>
      <c r="GR246" s="381" t="s">
        <v>1256</v>
      </c>
      <c r="GS246" s="382"/>
      <c r="GT246" s="382"/>
      <c r="GU246" s="382"/>
      <c r="GV246" s="382"/>
      <c r="GW246" s="382"/>
      <c r="GX246" s="389"/>
      <c r="GY246" s="456" t="s">
        <v>1287</v>
      </c>
      <c r="GZ246" s="452"/>
      <c r="HA246" s="452"/>
      <c r="HB246" s="452"/>
      <c r="HC246" s="453"/>
      <c r="HD246" s="456" t="s">
        <v>1288</v>
      </c>
      <c r="HE246" s="452"/>
      <c r="HF246" s="452"/>
      <c r="HG246" s="452"/>
      <c r="HH246" s="452"/>
      <c r="HI246" s="452"/>
      <c r="HJ246" s="452"/>
      <c r="HK246" s="452"/>
      <c r="HL246" s="453"/>
    </row>
    <row r="247" spans="197:220" ht="13.5">
      <c r="GO247" s="488"/>
      <c r="GP247" s="489"/>
      <c r="GQ247" s="490"/>
      <c r="GR247" s="386" t="s">
        <v>1286</v>
      </c>
      <c r="GS247" s="387"/>
      <c r="GT247" s="387"/>
      <c r="GU247" s="387"/>
      <c r="GV247" s="387"/>
      <c r="GW247" s="387"/>
      <c r="GX247" s="390"/>
      <c r="GY247" s="467"/>
      <c r="GZ247" s="468"/>
      <c r="HA247" s="468"/>
      <c r="HB247" s="468"/>
      <c r="HC247" s="469"/>
      <c r="HD247" s="467"/>
      <c r="HE247" s="468"/>
      <c r="HF247" s="468"/>
      <c r="HG247" s="468"/>
      <c r="HH247" s="468"/>
      <c r="HI247" s="468"/>
      <c r="HJ247" s="468"/>
      <c r="HK247" s="468"/>
      <c r="HL247" s="469"/>
    </row>
    <row r="248" spans="197:220" ht="13.5">
      <c r="GO248" s="491" t="s">
        <v>1289</v>
      </c>
      <c r="GP248" s="491"/>
      <c r="GQ248" s="491"/>
      <c r="GR248" s="381" t="s">
        <v>1256</v>
      </c>
      <c r="GS248" s="382"/>
      <c r="GT248" s="382"/>
      <c r="GU248" s="382"/>
      <c r="GV248" s="382"/>
      <c r="GW248" s="382"/>
      <c r="GX248" s="389"/>
      <c r="GY248" s="456" t="s">
        <v>1293</v>
      </c>
      <c r="GZ248" s="452"/>
      <c r="HA248" s="452"/>
      <c r="HB248" s="452"/>
      <c r="HC248" s="453"/>
      <c r="HD248" s="456" t="s">
        <v>1294</v>
      </c>
      <c r="HE248" s="452"/>
      <c r="HF248" s="452"/>
      <c r="HG248" s="452"/>
      <c r="HH248" s="452"/>
      <c r="HI248" s="452"/>
      <c r="HJ248" s="452"/>
      <c r="HK248" s="452"/>
      <c r="HL248" s="453"/>
    </row>
    <row r="249" spans="197:220" ht="13.5">
      <c r="GO249" s="491"/>
      <c r="GP249" s="491"/>
      <c r="GQ249" s="491"/>
      <c r="GR249" s="385" t="s">
        <v>1290</v>
      </c>
      <c r="GS249" s="311"/>
      <c r="GT249" s="311"/>
      <c r="GU249" s="311"/>
      <c r="GV249" s="311"/>
      <c r="GW249" s="311"/>
      <c r="GX249" s="314"/>
      <c r="GY249" s="451"/>
      <c r="GZ249" s="450"/>
      <c r="HA249" s="450"/>
      <c r="HB249" s="450"/>
      <c r="HC249" s="466"/>
      <c r="HD249" s="451"/>
      <c r="HE249" s="450"/>
      <c r="HF249" s="450"/>
      <c r="HG249" s="450"/>
      <c r="HH249" s="450"/>
      <c r="HI249" s="450"/>
      <c r="HJ249" s="450"/>
      <c r="HK249" s="450"/>
      <c r="HL249" s="466"/>
    </row>
    <row r="250" spans="197:220" ht="13.5">
      <c r="GO250" s="491"/>
      <c r="GP250" s="491"/>
      <c r="GQ250" s="491"/>
      <c r="GR250" s="385" t="s">
        <v>1291</v>
      </c>
      <c r="GS250" s="311"/>
      <c r="GT250" s="311"/>
      <c r="GU250" s="311"/>
      <c r="GV250" s="311"/>
      <c r="GW250" s="311"/>
      <c r="GX250" s="314"/>
      <c r="GY250" s="451"/>
      <c r="GZ250" s="450"/>
      <c r="HA250" s="450"/>
      <c r="HB250" s="450"/>
      <c r="HC250" s="466"/>
      <c r="HD250" s="451"/>
      <c r="HE250" s="450"/>
      <c r="HF250" s="450"/>
      <c r="HG250" s="450"/>
      <c r="HH250" s="450"/>
      <c r="HI250" s="450"/>
      <c r="HJ250" s="450"/>
      <c r="HK250" s="450"/>
      <c r="HL250" s="466"/>
    </row>
    <row r="251" spans="197:220" ht="13.5">
      <c r="GO251" s="491"/>
      <c r="GP251" s="491"/>
      <c r="GQ251" s="491"/>
      <c r="GR251" s="386" t="s">
        <v>1292</v>
      </c>
      <c r="GS251" s="387"/>
      <c r="GT251" s="387"/>
      <c r="GU251" s="387"/>
      <c r="GV251" s="387"/>
      <c r="GW251" s="387"/>
      <c r="GX251" s="390"/>
      <c r="GY251" s="467"/>
      <c r="GZ251" s="468"/>
      <c r="HA251" s="468"/>
      <c r="HB251" s="468"/>
      <c r="HC251" s="469"/>
      <c r="HD251" s="467"/>
      <c r="HE251" s="468"/>
      <c r="HF251" s="468"/>
      <c r="HG251" s="468"/>
      <c r="HH251" s="468"/>
      <c r="HI251" s="468"/>
      <c r="HJ251" s="468"/>
      <c r="HK251" s="468"/>
      <c r="HL251" s="469"/>
    </row>
    <row r="252" spans="197:220" ht="13.5">
      <c r="GO252" s="463" t="s">
        <v>1295</v>
      </c>
      <c r="GP252" s="464"/>
      <c r="GQ252" s="465"/>
      <c r="GR252" s="381" t="s">
        <v>1256</v>
      </c>
      <c r="GS252" s="382"/>
      <c r="GT252" s="382"/>
      <c r="GU252" s="382"/>
      <c r="GV252" s="382"/>
      <c r="GW252" s="382"/>
      <c r="GX252" s="389"/>
      <c r="GY252" s="456" t="s">
        <v>1298</v>
      </c>
      <c r="GZ252" s="452"/>
      <c r="HA252" s="452"/>
      <c r="HB252" s="452"/>
      <c r="HC252" s="453"/>
      <c r="HD252" s="470" t="s">
        <v>1299</v>
      </c>
      <c r="HE252" s="471"/>
      <c r="HF252" s="471"/>
      <c r="HG252" s="471"/>
      <c r="HH252" s="471"/>
      <c r="HI252" s="471"/>
      <c r="HJ252" s="471"/>
      <c r="HK252" s="471"/>
      <c r="HL252" s="472"/>
    </row>
    <row r="253" spans="197:220" ht="13.5">
      <c r="GO253" s="460"/>
      <c r="GP253" s="459"/>
      <c r="GQ253" s="458"/>
      <c r="GR253" s="385" t="s">
        <v>1296</v>
      </c>
      <c r="GS253" s="311"/>
      <c r="GT253" s="311"/>
      <c r="GU253" s="311"/>
      <c r="GV253" s="311"/>
      <c r="GW253" s="311"/>
      <c r="GX253" s="314"/>
      <c r="GY253" s="451"/>
      <c r="GZ253" s="450"/>
      <c r="HA253" s="450"/>
      <c r="HB253" s="450"/>
      <c r="HC253" s="466"/>
      <c r="HD253" s="473"/>
      <c r="HE253" s="474"/>
      <c r="HF253" s="474"/>
      <c r="HG253" s="474"/>
      <c r="HH253" s="474"/>
      <c r="HI253" s="474"/>
      <c r="HJ253" s="474"/>
      <c r="HK253" s="474"/>
      <c r="HL253" s="475"/>
    </row>
    <row r="254" spans="197:220" ht="13.5">
      <c r="GO254" s="457"/>
      <c r="GP254" s="454"/>
      <c r="GQ254" s="455"/>
      <c r="GR254" s="386" t="s">
        <v>1297</v>
      </c>
      <c r="GS254" s="387"/>
      <c r="GT254" s="387"/>
      <c r="GU254" s="387"/>
      <c r="GV254" s="387"/>
      <c r="GW254" s="387"/>
      <c r="GX254" s="390"/>
      <c r="GY254" s="467"/>
      <c r="GZ254" s="468"/>
      <c r="HA254" s="468"/>
      <c r="HB254" s="468"/>
      <c r="HC254" s="469"/>
      <c r="HD254" s="476"/>
      <c r="HE254" s="477"/>
      <c r="HF254" s="477"/>
      <c r="HG254" s="477"/>
      <c r="HH254" s="477"/>
      <c r="HI254" s="477"/>
      <c r="HJ254" s="477"/>
      <c r="HK254" s="477"/>
      <c r="HL254" s="478"/>
    </row>
  </sheetData>
  <sheetProtection/>
  <mergeCells count="202">
    <mergeCell ref="T44:AI44"/>
    <mergeCell ref="AC1:AG1"/>
    <mergeCell ref="CV67:DG67"/>
    <mergeCell ref="CV68:DG68"/>
    <mergeCell ref="I31:AH32"/>
    <mergeCell ref="I14:P14"/>
    <mergeCell ref="CO10:CP10"/>
    <mergeCell ref="I7:P7"/>
    <mergeCell ref="I8:P8"/>
    <mergeCell ref="CS12:CT12"/>
    <mergeCell ref="CV69:DG69"/>
    <mergeCell ref="CO67:CP67"/>
    <mergeCell ref="CQ67:CU67"/>
    <mergeCell ref="CQ68:CU68"/>
    <mergeCell ref="CQ69:CU69"/>
    <mergeCell ref="CV74:DG74"/>
    <mergeCell ref="CQ70:CU70"/>
    <mergeCell ref="CQ71:CU71"/>
    <mergeCell ref="CQ72:CU72"/>
    <mergeCell ref="CQ73:CU73"/>
    <mergeCell ref="CV70:DG70"/>
    <mergeCell ref="CV71:DG71"/>
    <mergeCell ref="CV72:DG72"/>
    <mergeCell ref="CV73:DG73"/>
    <mergeCell ref="CR133:CV133"/>
    <mergeCell ref="CR134:CV134"/>
    <mergeCell ref="CR126:CV126"/>
    <mergeCell ref="CR129:CV129"/>
    <mergeCell ref="CR130:CV130"/>
    <mergeCell ref="Q28:R28"/>
    <mergeCell ref="I23:P23"/>
    <mergeCell ref="I24:P24"/>
    <mergeCell ref="S30:X30"/>
    <mergeCell ref="I30:P30"/>
    <mergeCell ref="I25:P25"/>
    <mergeCell ref="I26:P26"/>
    <mergeCell ref="I27:P27"/>
    <mergeCell ref="Q30:R30"/>
    <mergeCell ref="E5:H5"/>
    <mergeCell ref="S28:X28"/>
    <mergeCell ref="D28:H28"/>
    <mergeCell ref="D29:H29"/>
    <mergeCell ref="I29:P29"/>
    <mergeCell ref="Q29:R29"/>
    <mergeCell ref="S29:X29"/>
    <mergeCell ref="I28:P28"/>
    <mergeCell ref="I11:P11"/>
    <mergeCell ref="I13:P13"/>
    <mergeCell ref="D33:H33"/>
    <mergeCell ref="I33:AH33"/>
    <mergeCell ref="D34:H35"/>
    <mergeCell ref="I34:AH35"/>
    <mergeCell ref="C28:C32"/>
    <mergeCell ref="D26:H26"/>
    <mergeCell ref="D27:H27"/>
    <mergeCell ref="D31:H32"/>
    <mergeCell ref="D30:H30"/>
    <mergeCell ref="C23:C27"/>
    <mergeCell ref="D23:H23"/>
    <mergeCell ref="D25:H25"/>
    <mergeCell ref="D24:H24"/>
    <mergeCell ref="I10:P10"/>
    <mergeCell ref="C18:H20"/>
    <mergeCell ref="C16:H16"/>
    <mergeCell ref="I16:P16"/>
    <mergeCell ref="I15:P15"/>
    <mergeCell ref="C17:H17"/>
    <mergeCell ref="I17:P17"/>
    <mergeCell ref="I18:P20"/>
    <mergeCell ref="CS11:CT11"/>
    <mergeCell ref="C40:H40"/>
    <mergeCell ref="I40:AH40"/>
    <mergeCell ref="Q5:R5"/>
    <mergeCell ref="C33:C35"/>
    <mergeCell ref="I36:AH37"/>
    <mergeCell ref="C36:H37"/>
    <mergeCell ref="I21:AH22"/>
    <mergeCell ref="O5:P5"/>
    <mergeCell ref="I9:P9"/>
    <mergeCell ref="DY20:EH20"/>
    <mergeCell ref="C8:H8"/>
    <mergeCell ref="C9:H9"/>
    <mergeCell ref="DB17:DJ17"/>
    <mergeCell ref="CS10:CT10"/>
    <mergeCell ref="CO11:CP11"/>
    <mergeCell ref="CO8:CT8"/>
    <mergeCell ref="CO9:CP9"/>
    <mergeCell ref="CQ9:CR9"/>
    <mergeCell ref="CS9:CT9"/>
    <mergeCell ref="CP21:CX21"/>
    <mergeCell ref="DY21:EH21"/>
    <mergeCell ref="CP19:CX19"/>
    <mergeCell ref="DX15:EH15"/>
    <mergeCell ref="DY17:EH17"/>
    <mergeCell ref="DY18:EH18"/>
    <mergeCell ref="DY16:EH16"/>
    <mergeCell ref="DA16:DJ16"/>
    <mergeCell ref="DB21:DJ21"/>
    <mergeCell ref="DY19:EH19"/>
    <mergeCell ref="DB18:DJ18"/>
    <mergeCell ref="CP20:CX20"/>
    <mergeCell ref="DB19:DJ19"/>
    <mergeCell ref="DB20:DJ20"/>
    <mergeCell ref="CP18:CX18"/>
    <mergeCell ref="CP23:CX23"/>
    <mergeCell ref="T12:U12"/>
    <mergeCell ref="CO16:CX16"/>
    <mergeCell ref="CO13:CP13"/>
    <mergeCell ref="CQ13:CR13"/>
    <mergeCell ref="CS13:CT13"/>
    <mergeCell ref="CQ14:CR14"/>
    <mergeCell ref="CS14:CT14"/>
    <mergeCell ref="CO14:CP14"/>
    <mergeCell ref="CP17:CX17"/>
    <mergeCell ref="C38:H39"/>
    <mergeCell ref="I38:AH39"/>
    <mergeCell ref="C7:H7"/>
    <mergeCell ref="L5:M5"/>
    <mergeCell ref="I12:P12"/>
    <mergeCell ref="C11:H11"/>
    <mergeCell ref="C12:H12"/>
    <mergeCell ref="C21:H22"/>
    <mergeCell ref="C10:H10"/>
    <mergeCell ref="C15:H15"/>
    <mergeCell ref="B3:AI3"/>
    <mergeCell ref="CQ11:CR11"/>
    <mergeCell ref="C13:H13"/>
    <mergeCell ref="C14:H14"/>
    <mergeCell ref="CO12:CP12"/>
    <mergeCell ref="CQ12:CR12"/>
    <mergeCell ref="CQ10:CR10"/>
    <mergeCell ref="C5:D5"/>
    <mergeCell ref="J5:K5"/>
    <mergeCell ref="R12:S12"/>
    <mergeCell ref="DY22:EH22"/>
    <mergeCell ref="CR131:CV131"/>
    <mergeCell ref="CR132:CV132"/>
    <mergeCell ref="CP25:CX25"/>
    <mergeCell ref="DB22:DJ22"/>
    <mergeCell ref="CP22:CX22"/>
    <mergeCell ref="CR127:CV127"/>
    <mergeCell ref="CR128:CV128"/>
    <mergeCell ref="CP24:CX24"/>
    <mergeCell ref="CQ74:CU74"/>
    <mergeCell ref="CW136:DJ136"/>
    <mergeCell ref="CR135:CV135"/>
    <mergeCell ref="CR136:CV136"/>
    <mergeCell ref="CW139:DJ139"/>
    <mergeCell ref="CR138:CV138"/>
    <mergeCell ref="CW135:DJ135"/>
    <mergeCell ref="CW137:DJ137"/>
    <mergeCell ref="CW138:DJ138"/>
    <mergeCell ref="CR139:CV139"/>
    <mergeCell ref="CR137:CV137"/>
    <mergeCell ref="CW134:DJ134"/>
    <mergeCell ref="CW126:DJ126"/>
    <mergeCell ref="CW127:DJ127"/>
    <mergeCell ref="CW128:DJ128"/>
    <mergeCell ref="CW129:DJ129"/>
    <mergeCell ref="CW130:DJ130"/>
    <mergeCell ref="CW131:DJ131"/>
    <mergeCell ref="CW132:DJ132"/>
    <mergeCell ref="CW133:DJ133"/>
    <mergeCell ref="GO212:GQ212"/>
    <mergeCell ref="GR212:GX212"/>
    <mergeCell ref="GY212:HC212"/>
    <mergeCell ref="HD212:HL212"/>
    <mergeCell ref="GO213:GQ215"/>
    <mergeCell ref="GY213:HC215"/>
    <mergeCell ref="HD213:HL215"/>
    <mergeCell ref="GO216:GQ218"/>
    <mergeCell ref="GY216:HC218"/>
    <mergeCell ref="HD216:HL218"/>
    <mergeCell ref="GO219:GQ221"/>
    <mergeCell ref="GY219:HC221"/>
    <mergeCell ref="HD219:HL221"/>
    <mergeCell ref="GO222:GQ225"/>
    <mergeCell ref="GY222:HC225"/>
    <mergeCell ref="HD222:HL225"/>
    <mergeCell ref="GO226:GQ230"/>
    <mergeCell ref="GY226:HC230"/>
    <mergeCell ref="HD226:HL230"/>
    <mergeCell ref="GO231:GQ235"/>
    <mergeCell ref="GY231:HC235"/>
    <mergeCell ref="HD231:HL235"/>
    <mergeCell ref="HD248:HL251"/>
    <mergeCell ref="GO236:GQ240"/>
    <mergeCell ref="GY236:HC240"/>
    <mergeCell ref="HD236:HL240"/>
    <mergeCell ref="GO241:GQ245"/>
    <mergeCell ref="GY241:HC245"/>
    <mergeCell ref="HD241:HL245"/>
    <mergeCell ref="T41:AH41"/>
    <mergeCell ref="GO252:GQ254"/>
    <mergeCell ref="GY252:HC254"/>
    <mergeCell ref="HD252:HL254"/>
    <mergeCell ref="CQ158:CW159"/>
    <mergeCell ref="GO246:GQ247"/>
    <mergeCell ref="GY246:HC247"/>
    <mergeCell ref="HD246:HL247"/>
    <mergeCell ref="GO248:GQ251"/>
    <mergeCell ref="GY248:HC251"/>
  </mergeCells>
  <conditionalFormatting sqref="I11">
    <cfRule type="expression" priority="1" dxfId="33" stopIfTrue="1">
      <formula>$I$10="あり"</formula>
    </cfRule>
  </conditionalFormatting>
  <conditionalFormatting sqref="I13:P13">
    <cfRule type="expression" priority="2" dxfId="33" stopIfTrue="1">
      <formula>$I$12="高血圧性脳内出血"</formula>
    </cfRule>
  </conditionalFormatting>
  <conditionalFormatting sqref="I14">
    <cfRule type="expression" priority="3" dxfId="33" stopIfTrue="1">
      <formula>$I$12="その他の脳内出血"</formula>
    </cfRule>
  </conditionalFormatting>
  <conditionalFormatting sqref="I15:P15">
    <cfRule type="expression" priority="4" dxfId="33" stopIfTrue="1">
      <formula>$I$12="くも膜下出血"</formula>
    </cfRule>
  </conditionalFormatting>
  <conditionalFormatting sqref="I25:P25">
    <cfRule type="expression" priority="5" dxfId="1" stopIfTrue="1">
      <formula>$I$12="くも膜下出血"</formula>
    </cfRule>
  </conditionalFormatting>
  <conditionalFormatting sqref="I26:P26">
    <cfRule type="expression" priority="6" dxfId="1" stopIfTrue="1">
      <formula>$I$13="被殻出血"</formula>
    </cfRule>
  </conditionalFormatting>
  <conditionalFormatting sqref="I27:P27">
    <cfRule type="expression" priority="7" dxfId="1" stopIfTrue="1">
      <formula>$I$13="視床出血"</formula>
    </cfRule>
  </conditionalFormatting>
  <conditionalFormatting sqref="I16:P16">
    <cfRule type="expression" priority="8" dxfId="34" stopIfTrue="1">
      <formula>OR($I$12="高血圧性脳内出血",$I$12="その他の脳内出血",$I$12="くも膜下出血")</formula>
    </cfRule>
  </conditionalFormatting>
  <dataValidations count="12">
    <dataValidation type="list" allowBlank="1" showInputMessage="1" showErrorMessage="1" sqref="I10 I16">
      <formula1>$EM$1:$EM$3</formula1>
    </dataValidation>
    <dataValidation type="list" showInputMessage="1" showErrorMessage="1" sqref="I7">
      <formula1>$EL$1:$EL$4</formula1>
    </dataValidation>
    <dataValidation type="list" allowBlank="1" showInputMessage="1" showErrorMessage="1" sqref="I12:P12">
      <formula1>$EN$1:$EN$10</formula1>
    </dataValidation>
    <dataValidation type="list" imeMode="hiragana" sqref="I13:P13">
      <formula1>$EQ$1:$EQ$8</formula1>
    </dataValidation>
    <dataValidation type="list" allowBlank="1" showInputMessage="1" showErrorMessage="1" sqref="I23:P23">
      <formula1>$EV$1:$EV$11</formula1>
    </dataValidation>
    <dataValidation type="list" allowBlank="1" showInputMessage="1" showErrorMessage="1" sqref="I24:P24">
      <formula1>$EW$1:$EW$44</formula1>
    </dataValidation>
    <dataValidation type="list" allowBlank="1" showInputMessage="1" showErrorMessage="1" sqref="I25:P25">
      <formula1>$EX$1:$EX$6</formula1>
    </dataValidation>
    <dataValidation type="list" allowBlank="1" showInputMessage="1" showErrorMessage="1" sqref="I27:P27">
      <formula1>$EZ$1:$EZ$7</formula1>
    </dataValidation>
    <dataValidation type="list" allowBlank="1" showInputMessage="1" showErrorMessage="1" sqref="I26:P26">
      <formula1>$EY$1:$EY$10</formula1>
    </dataValidation>
    <dataValidation type="list" allowBlank="1" showInputMessage="1" showErrorMessage="1" sqref="I14">
      <formula1>$ET$1:$ET$10</formula1>
    </dataValidation>
    <dataValidation type="list" allowBlank="1" showInputMessage="1" showErrorMessage="1" sqref="I11:P11">
      <formula1>$AK$70:$AK$72</formula1>
    </dataValidation>
    <dataValidation type="list" allowBlank="1" showInputMessage="1" showErrorMessage="1" sqref="T12:U12">
      <formula1>$FA$1:$FA$4</formula1>
    </dataValidation>
  </dataValidations>
  <printOptions/>
  <pageMargins left="0.7" right="0.16" top="0.75" bottom="0.17" header="0.3" footer="0.3"/>
  <pageSetup fitToHeight="1" fitToWidth="1" horizontalDpi="300" verticalDpi="300" orientation="portrait" paperSize="9" scale="89" r:id="rId2"/>
  <headerFooter alignWithMargins="0">
    <oddHeader>&amp;R&amp;"ＭＳ 明朝,標準"&amp;8 2012年度改定　能登脳卒中地域連携パスの手引き　Ver5.0</oddHeader>
    <oddFooter>&amp;C15</oddFooter>
  </headerFooter>
  <legacyDrawing r:id="rId1"/>
</worksheet>
</file>

<file path=xl/worksheets/sheet2.xml><?xml version="1.0" encoding="utf-8"?>
<worksheet xmlns="http://schemas.openxmlformats.org/spreadsheetml/2006/main" xmlns:r="http://schemas.openxmlformats.org/officeDocument/2006/relationships">
  <sheetPr codeName="Sheet4"/>
  <dimension ref="A1:EO87"/>
  <sheetViews>
    <sheetView showGridLines="0" tabSelected="1" zoomScalePageLayoutView="0" workbookViewId="0" topLeftCell="A1">
      <selection activeCell="B6" sqref="B6:AY87"/>
    </sheetView>
  </sheetViews>
  <sheetFormatPr defaultColWidth="9.00390625" defaultRowHeight="13.5"/>
  <cols>
    <col min="1" max="58" width="3.125" style="40" customWidth="1"/>
    <col min="59" max="59" width="7.625" style="40" customWidth="1"/>
    <col min="60" max="82" width="3.125" style="40" customWidth="1"/>
    <col min="83" max="83" width="10.625" style="40" customWidth="1"/>
    <col min="84" max="92" width="3.125" style="40" customWidth="1"/>
    <col min="93" max="93" width="10.50390625" style="40" customWidth="1"/>
    <col min="94" max="94" width="8.75390625" style="40" customWidth="1"/>
    <col min="95" max="97" width="3.125" style="40" customWidth="1"/>
    <col min="98" max="98" width="7.25390625" style="40" customWidth="1"/>
    <col min="99" max="115" width="3.125" style="40" customWidth="1"/>
    <col min="116" max="116" width="3.00390625" style="40" customWidth="1"/>
    <col min="117" max="125" width="3.125" style="40" customWidth="1"/>
    <col min="126" max="16384" width="9.00390625" style="40" customWidth="1"/>
  </cols>
  <sheetData>
    <row r="1" ht="13.5">
      <c r="A1" s="249"/>
    </row>
    <row r="2" ht="13.5"/>
    <row r="3" ht="13.5"/>
    <row r="4" ht="13.5"/>
    <row r="5" ht="13.5"/>
    <row r="6" spans="2:30" ht="16.5" customHeight="1">
      <c r="B6" s="899" t="s">
        <v>981</v>
      </c>
      <c r="C6" s="899"/>
      <c r="D6" s="899"/>
      <c r="E6" s="899"/>
      <c r="F6" s="899"/>
      <c r="G6" s="899"/>
      <c r="H6" s="899"/>
      <c r="I6" s="899"/>
      <c r="J6" s="899"/>
      <c r="K6" s="899"/>
      <c r="L6" s="899"/>
      <c r="M6" s="899"/>
      <c r="N6" s="899"/>
      <c r="O6" s="209"/>
      <c r="P6" s="209"/>
      <c r="Q6" s="209"/>
      <c r="R6" s="209"/>
      <c r="S6" s="209"/>
      <c r="T6" s="209"/>
      <c r="U6" s="209"/>
      <c r="V6" s="209"/>
      <c r="W6" s="209"/>
      <c r="X6" s="209"/>
      <c r="Y6" s="210"/>
      <c r="Z6" s="210"/>
      <c r="AA6" s="210"/>
      <c r="AB6" s="210"/>
      <c r="AC6" s="210"/>
      <c r="AD6" s="210"/>
    </row>
    <row r="7" spans="2:97" ht="16.5" customHeight="1">
      <c r="B7" s="899"/>
      <c r="C7" s="899"/>
      <c r="D7" s="899"/>
      <c r="E7" s="899"/>
      <c r="F7" s="899"/>
      <c r="G7" s="899"/>
      <c r="H7" s="899"/>
      <c r="I7" s="899"/>
      <c r="J7" s="899"/>
      <c r="K7" s="899"/>
      <c r="L7" s="899"/>
      <c r="M7" s="899"/>
      <c r="N7" s="899"/>
      <c r="O7" s="210"/>
      <c r="P7" s="901" t="s">
        <v>146</v>
      </c>
      <c r="Q7" s="901"/>
      <c r="R7" s="901"/>
      <c r="S7" s="901"/>
      <c r="T7" s="901"/>
      <c r="U7" s="901"/>
      <c r="V7" s="901"/>
      <c r="W7" s="901"/>
      <c r="X7" s="901"/>
      <c r="Y7" s="901"/>
      <c r="Z7" s="901"/>
      <c r="AA7" s="901"/>
      <c r="AB7" s="901"/>
      <c r="AC7" s="901"/>
      <c r="AD7" s="901"/>
      <c r="AE7" s="903"/>
      <c r="AF7" s="903"/>
      <c r="AG7" s="917" t="s">
        <v>366</v>
      </c>
      <c r="AH7" s="917"/>
      <c r="AI7" s="917"/>
      <c r="AJ7" s="917"/>
      <c r="AK7" s="917"/>
      <c r="AL7" s="917"/>
      <c r="CS7" s="40">
        <f>IF(OR($F$16="脳出血",$F$16="その他")=TRUE,")","")</f>
      </c>
    </row>
    <row r="8" spans="2:38" ht="16.5" customHeight="1" thickBot="1">
      <c r="B8" s="900"/>
      <c r="C8" s="900"/>
      <c r="D8" s="900"/>
      <c r="E8" s="900"/>
      <c r="F8" s="900"/>
      <c r="G8" s="900"/>
      <c r="H8" s="900"/>
      <c r="I8" s="900"/>
      <c r="J8" s="900"/>
      <c r="K8" s="900"/>
      <c r="L8" s="900"/>
      <c r="M8" s="900"/>
      <c r="N8" s="900"/>
      <c r="O8" s="210"/>
      <c r="P8" s="902"/>
      <c r="Q8" s="902"/>
      <c r="R8" s="902"/>
      <c r="S8" s="902"/>
      <c r="T8" s="902"/>
      <c r="U8" s="902"/>
      <c r="V8" s="902"/>
      <c r="W8" s="902"/>
      <c r="X8" s="902"/>
      <c r="Y8" s="902"/>
      <c r="Z8" s="902"/>
      <c r="AA8" s="902"/>
      <c r="AB8" s="902"/>
      <c r="AC8" s="902"/>
      <c r="AD8" s="902"/>
      <c r="AE8" s="904"/>
      <c r="AF8" s="904"/>
      <c r="AG8" s="918"/>
      <c r="AH8" s="918"/>
      <c r="AI8" s="918"/>
      <c r="AJ8" s="918"/>
      <c r="AK8" s="918"/>
      <c r="AL8" s="918"/>
    </row>
    <row r="9" spans="2:141" ht="16.5" customHeight="1">
      <c r="B9" s="907" t="s">
        <v>367</v>
      </c>
      <c r="C9" s="894"/>
      <c r="D9" s="894"/>
      <c r="E9" s="908"/>
      <c r="F9" s="846"/>
      <c r="G9" s="847"/>
      <c r="H9" s="847"/>
      <c r="I9" s="847"/>
      <c r="J9" s="848"/>
      <c r="K9" s="905" t="s">
        <v>368</v>
      </c>
      <c r="L9" s="905"/>
      <c r="M9" s="905"/>
      <c r="N9" s="911">
        <f>PHONETIC(N10)</f>
      </c>
      <c r="O9" s="912"/>
      <c r="P9" s="912"/>
      <c r="Q9" s="912"/>
      <c r="R9" s="912"/>
      <c r="S9" s="912"/>
      <c r="T9" s="912"/>
      <c r="U9" s="912"/>
      <c r="V9" s="912"/>
      <c r="W9" s="912"/>
      <c r="X9" s="909"/>
      <c r="Y9" s="910"/>
      <c r="Z9" s="894" t="s">
        <v>229</v>
      </c>
      <c r="AA9" s="894"/>
      <c r="AB9" s="888"/>
      <c r="AC9" s="888"/>
      <c r="AD9" s="888"/>
      <c r="AE9" s="905" t="s">
        <v>370</v>
      </c>
      <c r="AF9" s="905"/>
      <c r="AG9" s="905"/>
      <c r="AH9" s="905"/>
      <c r="AI9" s="905"/>
      <c r="AJ9" s="932"/>
      <c r="AK9" s="888"/>
      <c r="AL9" s="888"/>
      <c r="AM9" s="888"/>
      <c r="AN9" s="888"/>
      <c r="AO9" s="888"/>
      <c r="AP9" s="888"/>
      <c r="AQ9" s="888"/>
      <c r="AR9" s="888"/>
      <c r="AS9" s="888"/>
      <c r="AT9" s="894" t="s">
        <v>230</v>
      </c>
      <c r="AU9" s="894"/>
      <c r="AV9" s="928"/>
      <c r="AW9" s="928"/>
      <c r="AX9" s="919" t="s">
        <v>371</v>
      </c>
      <c r="AY9" s="920"/>
      <c r="EK9" s="40" t="s">
        <v>369</v>
      </c>
    </row>
    <row r="10" spans="2:141" ht="16.5" customHeight="1">
      <c r="B10" s="870"/>
      <c r="C10" s="871"/>
      <c r="D10" s="871"/>
      <c r="E10" s="872"/>
      <c r="F10" s="849"/>
      <c r="G10" s="850"/>
      <c r="H10" s="850"/>
      <c r="I10" s="850"/>
      <c r="J10" s="851"/>
      <c r="K10" s="906"/>
      <c r="L10" s="906"/>
      <c r="M10" s="906"/>
      <c r="N10" s="913"/>
      <c r="O10" s="913"/>
      <c r="P10" s="913"/>
      <c r="Q10" s="913"/>
      <c r="R10" s="913"/>
      <c r="S10" s="913"/>
      <c r="T10" s="913"/>
      <c r="U10" s="913"/>
      <c r="V10" s="913"/>
      <c r="W10" s="914"/>
      <c r="X10" s="855" t="s">
        <v>372</v>
      </c>
      <c r="Y10" s="856"/>
      <c r="Z10" s="871"/>
      <c r="AA10" s="871"/>
      <c r="AB10" s="889"/>
      <c r="AC10" s="889"/>
      <c r="AD10" s="889"/>
      <c r="AE10" s="906"/>
      <c r="AF10" s="906"/>
      <c r="AG10" s="906"/>
      <c r="AH10" s="906"/>
      <c r="AI10" s="906"/>
      <c r="AJ10" s="889"/>
      <c r="AK10" s="889"/>
      <c r="AL10" s="889"/>
      <c r="AM10" s="889"/>
      <c r="AN10" s="889"/>
      <c r="AO10" s="889"/>
      <c r="AP10" s="889"/>
      <c r="AQ10" s="889"/>
      <c r="AR10" s="889"/>
      <c r="AS10" s="889"/>
      <c r="AT10" s="871"/>
      <c r="AU10" s="871"/>
      <c r="AV10" s="929"/>
      <c r="AW10" s="929"/>
      <c r="AX10" s="921"/>
      <c r="AY10" s="922"/>
      <c r="EK10" s="40" t="s">
        <v>373</v>
      </c>
    </row>
    <row r="11" spans="2:62" ht="16.5" customHeight="1">
      <c r="B11" s="870"/>
      <c r="C11" s="871"/>
      <c r="D11" s="871"/>
      <c r="E11" s="872"/>
      <c r="F11" s="852"/>
      <c r="G11" s="853"/>
      <c r="H11" s="853"/>
      <c r="I11" s="853"/>
      <c r="J11" s="854"/>
      <c r="K11" s="906"/>
      <c r="L11" s="906"/>
      <c r="M11" s="906"/>
      <c r="N11" s="915"/>
      <c r="O11" s="915"/>
      <c r="P11" s="915"/>
      <c r="Q11" s="915"/>
      <c r="R11" s="915"/>
      <c r="S11" s="915"/>
      <c r="T11" s="915"/>
      <c r="U11" s="915"/>
      <c r="V11" s="915"/>
      <c r="W11" s="916"/>
      <c r="X11" s="857"/>
      <c r="Y11" s="858"/>
      <c r="Z11" s="871"/>
      <c r="AA11" s="871"/>
      <c r="AB11" s="889"/>
      <c r="AC11" s="889"/>
      <c r="AD11" s="889"/>
      <c r="AE11" s="906"/>
      <c r="AF11" s="906"/>
      <c r="AG11" s="906"/>
      <c r="AH11" s="906"/>
      <c r="AI11" s="906"/>
      <c r="AJ11" s="889"/>
      <c r="AK11" s="889"/>
      <c r="AL11" s="889"/>
      <c r="AM11" s="889"/>
      <c r="AN11" s="889"/>
      <c r="AO11" s="889"/>
      <c r="AP11" s="889"/>
      <c r="AQ11" s="889"/>
      <c r="AR11" s="889"/>
      <c r="AS11" s="889"/>
      <c r="AT11" s="871"/>
      <c r="AU11" s="871"/>
      <c r="AV11" s="929"/>
      <c r="AW11" s="929"/>
      <c r="AX11" s="841"/>
      <c r="AY11" s="923"/>
      <c r="BJ11" s="273"/>
    </row>
    <row r="12" spans="2:141" ht="16.5" customHeight="1">
      <c r="B12" s="870" t="s">
        <v>374</v>
      </c>
      <c r="C12" s="871"/>
      <c r="D12" s="871"/>
      <c r="E12" s="872"/>
      <c r="F12" s="941"/>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942"/>
      <c r="AF12" s="942"/>
      <c r="AG12" s="942"/>
      <c r="AH12" s="942"/>
      <c r="AI12" s="943"/>
      <c r="AJ12" s="840" t="s">
        <v>375</v>
      </c>
      <c r="AK12" s="814"/>
      <c r="AL12" s="895"/>
      <c r="AM12" s="890"/>
      <c r="AN12" s="891"/>
      <c r="AO12" s="891"/>
      <c r="AP12" s="891"/>
      <c r="AQ12" s="891"/>
      <c r="AR12" s="891"/>
      <c r="AS12" s="891"/>
      <c r="AT12" s="891"/>
      <c r="AU12" s="891"/>
      <c r="AV12" s="891"/>
      <c r="AW12" s="891"/>
      <c r="AX12" s="924"/>
      <c r="AY12" s="925"/>
      <c r="EK12" s="40" t="str">
        <f>"H"&amp;I14&amp;"/"&amp;M14&amp;"/"&amp;Q14</f>
        <v>H//</v>
      </c>
    </row>
    <row r="13" spans="2:51" ht="16.5" customHeight="1">
      <c r="B13" s="870"/>
      <c r="C13" s="871"/>
      <c r="D13" s="871"/>
      <c r="E13" s="872"/>
      <c r="F13" s="944"/>
      <c r="G13" s="945"/>
      <c r="H13" s="945"/>
      <c r="I13" s="945"/>
      <c r="J13" s="945"/>
      <c r="K13" s="945"/>
      <c r="L13" s="945"/>
      <c r="M13" s="945"/>
      <c r="N13" s="945"/>
      <c r="O13" s="945"/>
      <c r="P13" s="945"/>
      <c r="Q13" s="945"/>
      <c r="R13" s="945"/>
      <c r="S13" s="945"/>
      <c r="T13" s="945"/>
      <c r="U13" s="945"/>
      <c r="V13" s="945"/>
      <c r="W13" s="945"/>
      <c r="X13" s="945"/>
      <c r="Y13" s="945"/>
      <c r="Z13" s="945"/>
      <c r="AA13" s="945"/>
      <c r="AB13" s="945"/>
      <c r="AC13" s="945"/>
      <c r="AD13" s="945"/>
      <c r="AE13" s="945"/>
      <c r="AF13" s="945"/>
      <c r="AG13" s="945"/>
      <c r="AH13" s="945"/>
      <c r="AI13" s="946"/>
      <c r="AJ13" s="841"/>
      <c r="AK13" s="816"/>
      <c r="AL13" s="896"/>
      <c r="AM13" s="892"/>
      <c r="AN13" s="893"/>
      <c r="AO13" s="893"/>
      <c r="AP13" s="893"/>
      <c r="AQ13" s="893"/>
      <c r="AR13" s="893"/>
      <c r="AS13" s="893"/>
      <c r="AT13" s="893"/>
      <c r="AU13" s="893"/>
      <c r="AV13" s="893"/>
      <c r="AW13" s="893"/>
      <c r="AX13" s="926"/>
      <c r="AY13" s="927"/>
    </row>
    <row r="14" spans="2:93" ht="16.5" customHeight="1">
      <c r="B14" s="873" t="s">
        <v>231</v>
      </c>
      <c r="C14" s="874"/>
      <c r="D14" s="874"/>
      <c r="E14" s="875"/>
      <c r="F14" s="340"/>
      <c r="G14" s="341"/>
      <c r="H14" s="868" t="s">
        <v>874</v>
      </c>
      <c r="I14" s="878">
        <f>IF('入力ｼｰﾄ'!I9="","",YEAR('入力ｼｰﾄ'!I9)-1988)</f>
      </c>
      <c r="J14" s="878"/>
      <c r="K14" s="876" t="s">
        <v>376</v>
      </c>
      <c r="L14" s="876"/>
      <c r="M14" s="878">
        <f>IF('入力ｼｰﾄ'!I9="","",MONTH('入力ｼｰﾄ'!I9))</f>
      </c>
      <c r="N14" s="878"/>
      <c r="O14" s="876" t="s">
        <v>377</v>
      </c>
      <c r="P14" s="876"/>
      <c r="Q14" s="878">
        <f>IF('入力ｼｰﾄ'!I9="","",DAY('入力ｼｰﾄ'!I9))</f>
      </c>
      <c r="R14" s="878"/>
      <c r="S14" s="876" t="s">
        <v>378</v>
      </c>
      <c r="T14" s="876"/>
      <c r="U14" s="342"/>
      <c r="V14" s="342"/>
      <c r="W14" s="860" t="s">
        <v>1547</v>
      </c>
      <c r="X14" s="860"/>
      <c r="Y14" s="860"/>
      <c r="Z14" s="860"/>
      <c r="AA14" s="860"/>
      <c r="AB14" s="860"/>
      <c r="AC14" s="860"/>
      <c r="AD14" s="860"/>
      <c r="AE14" s="860"/>
      <c r="AF14" s="897">
        <f>IF('入力ｼｰﾄ'!I10="","",'入力ｼｰﾄ'!I10)</f>
      </c>
      <c r="AG14" s="897"/>
      <c r="AH14" s="897"/>
      <c r="AI14" s="933"/>
      <c r="AJ14" s="933"/>
      <c r="AK14" s="933"/>
      <c r="AL14" s="935" t="s">
        <v>379</v>
      </c>
      <c r="AM14" s="930">
        <f>IF('入力ｼｰﾄ'!I11="","",'入力ｼｰﾄ'!I11)</f>
      </c>
      <c r="AN14" s="930"/>
      <c r="AO14" s="930"/>
      <c r="AP14" s="930"/>
      <c r="AQ14" s="930"/>
      <c r="AR14" s="930"/>
      <c r="AS14" s="930"/>
      <c r="AT14" s="930"/>
      <c r="AU14" s="930"/>
      <c r="AV14" s="930"/>
      <c r="AW14" s="930"/>
      <c r="AX14" s="937" t="s">
        <v>380</v>
      </c>
      <c r="AY14" s="938"/>
      <c r="CO14" s="40" t="s">
        <v>869</v>
      </c>
    </row>
    <row r="15" spans="2:93" ht="16.5" customHeight="1">
      <c r="B15" s="873"/>
      <c r="C15" s="874"/>
      <c r="D15" s="874"/>
      <c r="E15" s="875"/>
      <c r="F15" s="343"/>
      <c r="G15" s="344"/>
      <c r="H15" s="869"/>
      <c r="I15" s="879"/>
      <c r="J15" s="879"/>
      <c r="K15" s="877"/>
      <c r="L15" s="877"/>
      <c r="M15" s="879"/>
      <c r="N15" s="879"/>
      <c r="O15" s="877"/>
      <c r="P15" s="877"/>
      <c r="Q15" s="879"/>
      <c r="R15" s="879"/>
      <c r="S15" s="877"/>
      <c r="T15" s="877"/>
      <c r="U15" s="345"/>
      <c r="V15" s="345"/>
      <c r="W15" s="866"/>
      <c r="X15" s="866"/>
      <c r="Y15" s="866"/>
      <c r="Z15" s="866"/>
      <c r="AA15" s="866"/>
      <c r="AB15" s="866"/>
      <c r="AC15" s="866"/>
      <c r="AD15" s="866"/>
      <c r="AE15" s="866"/>
      <c r="AF15" s="898"/>
      <c r="AG15" s="898"/>
      <c r="AH15" s="898"/>
      <c r="AI15" s="934"/>
      <c r="AJ15" s="934"/>
      <c r="AK15" s="934"/>
      <c r="AL15" s="936"/>
      <c r="AM15" s="931"/>
      <c r="AN15" s="931"/>
      <c r="AO15" s="931"/>
      <c r="AP15" s="931"/>
      <c r="AQ15" s="931"/>
      <c r="AR15" s="931"/>
      <c r="AS15" s="931"/>
      <c r="AT15" s="931"/>
      <c r="AU15" s="931"/>
      <c r="AV15" s="931"/>
      <c r="AW15" s="931"/>
      <c r="AX15" s="939"/>
      <c r="AY15" s="940"/>
      <c r="BG15" s="41"/>
      <c r="CE15" s="41" t="s">
        <v>666</v>
      </c>
      <c r="CO15" s="40" t="s">
        <v>870</v>
      </c>
    </row>
    <row r="16" spans="2:145" ht="16.5" customHeight="1">
      <c r="B16" s="859" t="s">
        <v>232</v>
      </c>
      <c r="C16" s="860"/>
      <c r="D16" s="860"/>
      <c r="E16" s="861"/>
      <c r="F16" s="880">
        <f>IF('入力ｼｰﾄ'!I12="","",'入力ｼｰﾄ'!T12&amp;'入力ｼｰﾄ'!I12)</f>
      </c>
      <c r="G16" s="881"/>
      <c r="H16" s="881"/>
      <c r="I16" s="881"/>
      <c r="J16" s="881"/>
      <c r="K16" s="881"/>
      <c r="L16" s="881"/>
      <c r="M16" s="881"/>
      <c r="N16" s="881"/>
      <c r="O16" s="881"/>
      <c r="P16" s="881"/>
      <c r="Q16" s="881"/>
      <c r="R16" s="881"/>
      <c r="S16" s="881"/>
      <c r="T16" s="881"/>
      <c r="U16" s="881"/>
      <c r="V16" s="881"/>
      <c r="W16" s="881"/>
      <c r="X16" s="881"/>
      <c r="Y16" s="881"/>
      <c r="Z16" s="882"/>
      <c r="AA16" s="883"/>
      <c r="AB16" s="953" t="s">
        <v>1524</v>
      </c>
      <c r="AC16" s="954"/>
      <c r="AD16" s="954"/>
      <c r="AE16" s="954"/>
      <c r="AF16" s="955"/>
      <c r="AG16" s="969">
        <f>IF('入力ｼｰﾄ'!I13="","",'入力ｼｰﾄ'!I13)</f>
      </c>
      <c r="AH16" s="935"/>
      <c r="AI16" s="935"/>
      <c r="AJ16" s="935"/>
      <c r="AK16" s="935"/>
      <c r="AL16" s="935"/>
      <c r="AM16" s="970"/>
      <c r="AN16" s="947" t="s">
        <v>1525</v>
      </c>
      <c r="AO16" s="948"/>
      <c r="AP16" s="948"/>
      <c r="AQ16" s="948"/>
      <c r="AR16" s="948"/>
      <c r="AS16" s="949"/>
      <c r="AT16" s="969">
        <f>IF('入力ｼｰﾄ'!I16="","",'入力ｼｰﾄ'!I16)</f>
      </c>
      <c r="AU16" s="935"/>
      <c r="AV16" s="935"/>
      <c r="AW16" s="970"/>
      <c r="AX16" s="342"/>
      <c r="AY16" s="346"/>
      <c r="CE16" s="41" t="s">
        <v>667</v>
      </c>
      <c r="CL16" s="41" t="s">
        <v>905</v>
      </c>
      <c r="CO16" s="40" t="s">
        <v>871</v>
      </c>
      <c r="CQ16" s="41" t="s">
        <v>382</v>
      </c>
      <c r="CS16" s="40" t="s">
        <v>383</v>
      </c>
      <c r="CT16" s="40" t="s">
        <v>384</v>
      </c>
      <c r="CU16" s="42" t="s">
        <v>385</v>
      </c>
      <c r="CW16" s="42" t="s">
        <v>386</v>
      </c>
      <c r="CY16" s="42" t="s">
        <v>387</v>
      </c>
      <c r="DA16" s="43" t="s">
        <v>388</v>
      </c>
      <c r="DC16" s="43" t="s">
        <v>389</v>
      </c>
      <c r="DF16" s="42" t="s">
        <v>390</v>
      </c>
      <c r="DO16" s="42" t="s">
        <v>391</v>
      </c>
      <c r="DS16" s="42" t="s">
        <v>392</v>
      </c>
      <c r="DT16" s="42"/>
      <c r="DX16" s="43" t="s">
        <v>393</v>
      </c>
      <c r="EB16" s="43" t="s">
        <v>394</v>
      </c>
      <c r="EF16" s="42" t="s">
        <v>395</v>
      </c>
      <c r="EH16" s="42" t="s">
        <v>395</v>
      </c>
      <c r="EJ16" s="43" t="s">
        <v>396</v>
      </c>
      <c r="EK16" s="42" t="s">
        <v>397</v>
      </c>
      <c r="EL16" s="42" t="s">
        <v>398</v>
      </c>
      <c r="EM16" s="42" t="s">
        <v>398</v>
      </c>
      <c r="EN16" s="42" t="s">
        <v>399</v>
      </c>
      <c r="EO16" s="40" t="s">
        <v>1440</v>
      </c>
    </row>
    <row r="17" spans="2:145" ht="16.5" customHeight="1">
      <c r="B17" s="862"/>
      <c r="C17" s="863"/>
      <c r="D17" s="863"/>
      <c r="E17" s="864"/>
      <c r="F17" s="884"/>
      <c r="G17" s="885"/>
      <c r="H17" s="885"/>
      <c r="I17" s="885"/>
      <c r="J17" s="885"/>
      <c r="K17" s="885"/>
      <c r="L17" s="885"/>
      <c r="M17" s="885"/>
      <c r="N17" s="885"/>
      <c r="O17" s="885"/>
      <c r="P17" s="885"/>
      <c r="Q17" s="885"/>
      <c r="R17" s="885"/>
      <c r="S17" s="885"/>
      <c r="T17" s="885"/>
      <c r="U17" s="885"/>
      <c r="V17" s="885"/>
      <c r="W17" s="885"/>
      <c r="X17" s="885"/>
      <c r="Y17" s="885"/>
      <c r="Z17" s="886"/>
      <c r="AA17" s="887"/>
      <c r="AB17" s="956"/>
      <c r="AC17" s="957"/>
      <c r="AD17" s="957"/>
      <c r="AE17" s="957"/>
      <c r="AF17" s="958"/>
      <c r="AG17" s="971"/>
      <c r="AH17" s="936"/>
      <c r="AI17" s="936"/>
      <c r="AJ17" s="936"/>
      <c r="AK17" s="936"/>
      <c r="AL17" s="936"/>
      <c r="AM17" s="972"/>
      <c r="AN17" s="950"/>
      <c r="AO17" s="951"/>
      <c r="AP17" s="951"/>
      <c r="AQ17" s="951"/>
      <c r="AR17" s="951"/>
      <c r="AS17" s="952"/>
      <c r="AT17" s="971"/>
      <c r="AU17" s="936"/>
      <c r="AV17" s="936"/>
      <c r="AW17" s="972"/>
      <c r="AX17" s="347"/>
      <c r="AY17" s="348"/>
      <c r="CL17" s="41" t="s">
        <v>906</v>
      </c>
      <c r="CO17" s="40" t="s">
        <v>872</v>
      </c>
      <c r="CQ17" s="41" t="s">
        <v>400</v>
      </c>
      <c r="CS17" s="40" t="s">
        <v>401</v>
      </c>
      <c r="CT17" s="40" t="s">
        <v>402</v>
      </c>
      <c r="CU17" s="42" t="s">
        <v>403</v>
      </c>
      <c r="CW17" s="42" t="s">
        <v>404</v>
      </c>
      <c r="CY17" s="42" t="s">
        <v>405</v>
      </c>
      <c r="DA17" s="43" t="s">
        <v>406</v>
      </c>
      <c r="DC17" s="43" t="s">
        <v>407</v>
      </c>
      <c r="DF17" s="42" t="s">
        <v>408</v>
      </c>
      <c r="DO17" s="42" t="s">
        <v>409</v>
      </c>
      <c r="DS17" s="42" t="s">
        <v>410</v>
      </c>
      <c r="DT17" s="42"/>
      <c r="DX17" s="43" t="s">
        <v>411</v>
      </c>
      <c r="EB17" s="42" t="s">
        <v>410</v>
      </c>
      <c r="EF17" s="42" t="s">
        <v>412</v>
      </c>
      <c r="EH17" s="42" t="s">
        <v>413</v>
      </c>
      <c r="EJ17" s="43" t="s">
        <v>414</v>
      </c>
      <c r="EK17" s="42" t="s">
        <v>415</v>
      </c>
      <c r="EL17" s="42" t="s">
        <v>416</v>
      </c>
      <c r="EM17" s="42" t="s">
        <v>417</v>
      </c>
      <c r="EN17" s="42" t="s">
        <v>418</v>
      </c>
      <c r="EO17" s="40" t="s">
        <v>911</v>
      </c>
    </row>
    <row r="18" spans="2:145" ht="16.5" customHeight="1">
      <c r="B18" s="862"/>
      <c r="C18" s="863"/>
      <c r="D18" s="863"/>
      <c r="E18" s="864"/>
      <c r="F18" s="961" t="s">
        <v>1563</v>
      </c>
      <c r="G18" s="962"/>
      <c r="H18" s="962"/>
      <c r="I18" s="962"/>
      <c r="J18" s="963"/>
      <c r="K18" s="592">
        <f>IF(F16="その他の脳内出血",'入力ｼｰﾄ'!I14,IF('基本情報'!F16="くも膜下出血",'入力ｼｰﾄ'!I15,""))</f>
      </c>
      <c r="L18" s="593"/>
      <c r="M18" s="593"/>
      <c r="N18" s="593"/>
      <c r="O18" s="593"/>
      <c r="P18" s="593"/>
      <c r="Q18" s="593"/>
      <c r="R18" s="593"/>
      <c r="S18" s="593"/>
      <c r="T18" s="593"/>
      <c r="U18" s="593"/>
      <c r="V18" s="593"/>
      <c r="W18" s="593"/>
      <c r="X18" s="593"/>
      <c r="Y18" s="593"/>
      <c r="Z18" s="593"/>
      <c r="AA18" s="594"/>
      <c r="AB18" s="598" t="s">
        <v>1546</v>
      </c>
      <c r="AC18" s="598"/>
      <c r="AD18" s="598"/>
      <c r="AE18" s="598"/>
      <c r="AF18" s="598"/>
      <c r="AG18" s="599">
        <f>IF('入力ｼｰﾄ'!I17="","",'入力ｼｰﾄ'!I17)</f>
      </c>
      <c r="AH18" s="600"/>
      <c r="AI18" s="600"/>
      <c r="AJ18" s="600"/>
      <c r="AK18" s="600"/>
      <c r="AL18" s="600"/>
      <c r="AM18" s="600"/>
      <c r="AN18" s="600"/>
      <c r="AO18" s="600"/>
      <c r="AP18" s="600"/>
      <c r="AQ18" s="600"/>
      <c r="AR18" s="600"/>
      <c r="AS18" s="600"/>
      <c r="AT18" s="600"/>
      <c r="AU18" s="600"/>
      <c r="AV18" s="600"/>
      <c r="AW18" s="601"/>
      <c r="AX18" s="349"/>
      <c r="AY18" s="350"/>
      <c r="CO18" s="41" t="s">
        <v>1561</v>
      </c>
      <c r="CQ18" s="41" t="s">
        <v>419</v>
      </c>
      <c r="DC18" s="42" t="s">
        <v>420</v>
      </c>
      <c r="DF18" s="42" t="s">
        <v>421</v>
      </c>
      <c r="DO18" s="42" t="s">
        <v>422</v>
      </c>
      <c r="DS18" s="42" t="s">
        <v>423</v>
      </c>
      <c r="DT18" s="42"/>
      <c r="DX18" s="43" t="s">
        <v>424</v>
      </c>
      <c r="EB18" s="42" t="s">
        <v>423</v>
      </c>
      <c r="EF18" s="42" t="s">
        <v>413</v>
      </c>
      <c r="EJ18" s="43" t="s">
        <v>425</v>
      </c>
      <c r="EK18" s="42" t="s">
        <v>426</v>
      </c>
      <c r="EL18" s="42" t="s">
        <v>427</v>
      </c>
      <c r="EM18" s="42" t="s">
        <v>428</v>
      </c>
      <c r="EN18" s="42" t="s">
        <v>429</v>
      </c>
      <c r="EO18" s="40" t="s">
        <v>912</v>
      </c>
    </row>
    <row r="19" spans="2:144" ht="16.5" customHeight="1">
      <c r="B19" s="865"/>
      <c r="C19" s="866"/>
      <c r="D19" s="866"/>
      <c r="E19" s="867"/>
      <c r="F19" s="964"/>
      <c r="G19" s="965"/>
      <c r="H19" s="965"/>
      <c r="I19" s="965"/>
      <c r="J19" s="966"/>
      <c r="K19" s="595"/>
      <c r="L19" s="596"/>
      <c r="M19" s="596"/>
      <c r="N19" s="596"/>
      <c r="O19" s="596"/>
      <c r="P19" s="596"/>
      <c r="Q19" s="596"/>
      <c r="R19" s="596"/>
      <c r="S19" s="596"/>
      <c r="T19" s="596"/>
      <c r="U19" s="596"/>
      <c r="V19" s="596"/>
      <c r="W19" s="596"/>
      <c r="X19" s="596"/>
      <c r="Y19" s="596"/>
      <c r="Z19" s="596"/>
      <c r="AA19" s="597"/>
      <c r="AB19" s="598"/>
      <c r="AC19" s="598"/>
      <c r="AD19" s="598"/>
      <c r="AE19" s="598"/>
      <c r="AF19" s="598"/>
      <c r="AG19" s="602"/>
      <c r="AH19" s="603"/>
      <c r="AI19" s="603"/>
      <c r="AJ19" s="603"/>
      <c r="AK19" s="603"/>
      <c r="AL19" s="603"/>
      <c r="AM19" s="603"/>
      <c r="AN19" s="603"/>
      <c r="AO19" s="603"/>
      <c r="AP19" s="603"/>
      <c r="AQ19" s="603"/>
      <c r="AR19" s="603"/>
      <c r="AS19" s="603"/>
      <c r="AT19" s="603"/>
      <c r="AU19" s="603"/>
      <c r="AV19" s="603"/>
      <c r="AW19" s="604"/>
      <c r="AX19" s="351"/>
      <c r="AY19" s="352"/>
      <c r="CO19" s="41" t="s">
        <v>1562</v>
      </c>
      <c r="DF19" s="42" t="s">
        <v>430</v>
      </c>
      <c r="DO19" s="42" t="s">
        <v>431</v>
      </c>
      <c r="DS19" s="42" t="s">
        <v>432</v>
      </c>
      <c r="DT19" s="42"/>
      <c r="DX19" s="43" t="s">
        <v>433</v>
      </c>
      <c r="EB19" s="43" t="s">
        <v>658</v>
      </c>
      <c r="EJ19" s="43"/>
      <c r="EK19" s="42" t="s">
        <v>434</v>
      </c>
      <c r="EL19" s="42" t="s">
        <v>435</v>
      </c>
      <c r="EM19" s="42" t="s">
        <v>436</v>
      </c>
      <c r="EN19" s="42" t="s">
        <v>437</v>
      </c>
    </row>
    <row r="20" spans="2:144" ht="16.5" customHeight="1">
      <c r="B20" s="624" t="s">
        <v>438</v>
      </c>
      <c r="C20" s="625"/>
      <c r="D20" s="625"/>
      <c r="E20" s="626"/>
      <c r="F20" s="813" t="s">
        <v>439</v>
      </c>
      <c r="G20" s="814"/>
      <c r="H20" s="814"/>
      <c r="I20" s="814"/>
      <c r="J20" s="614"/>
      <c r="K20" s="614"/>
      <c r="L20" s="967"/>
      <c r="M20" s="814" t="s">
        <v>440</v>
      </c>
      <c r="N20" s="814"/>
      <c r="O20" s="814"/>
      <c r="P20" s="814"/>
      <c r="Q20" s="814"/>
      <c r="R20" s="814"/>
      <c r="S20" s="614"/>
      <c r="T20" s="614"/>
      <c r="U20" s="614"/>
      <c r="V20" s="840" t="s">
        <v>441</v>
      </c>
      <c r="W20" s="814"/>
      <c r="X20" s="814"/>
      <c r="Y20" s="814"/>
      <c r="Z20" s="814"/>
      <c r="AA20" s="614"/>
      <c r="AB20" s="967"/>
      <c r="AC20" s="985" t="s">
        <v>1586</v>
      </c>
      <c r="AD20" s="985"/>
      <c r="AE20" s="985"/>
      <c r="AF20" s="985"/>
      <c r="AG20" s="973"/>
      <c r="AH20" s="974"/>
      <c r="AI20" s="974"/>
      <c r="AJ20" s="974"/>
      <c r="AK20" s="974"/>
      <c r="AL20" s="974"/>
      <c r="AM20" s="974"/>
      <c r="AN20" s="974"/>
      <c r="AO20" s="974"/>
      <c r="AP20" s="974"/>
      <c r="AQ20" s="974"/>
      <c r="AR20" s="974"/>
      <c r="AS20" s="974"/>
      <c r="AT20" s="974"/>
      <c r="AU20" s="974"/>
      <c r="AV20" s="974"/>
      <c r="AW20" s="974"/>
      <c r="AX20" s="974"/>
      <c r="AY20" s="975"/>
      <c r="BG20" s="272"/>
      <c r="BH20" s="272"/>
      <c r="DF20" s="42" t="s">
        <v>381</v>
      </c>
      <c r="DS20" s="42" t="s">
        <v>442</v>
      </c>
      <c r="DT20" s="42"/>
      <c r="DX20" s="43" t="s">
        <v>443</v>
      </c>
      <c r="EB20" s="43" t="s">
        <v>1466</v>
      </c>
      <c r="EK20" s="42" t="s">
        <v>444</v>
      </c>
      <c r="EL20" s="42" t="s">
        <v>445</v>
      </c>
      <c r="EM20" s="42" t="s">
        <v>446</v>
      </c>
      <c r="EN20" s="42" t="s">
        <v>447</v>
      </c>
    </row>
    <row r="21" spans="2:144" ht="16.5" customHeight="1">
      <c r="B21" s="627"/>
      <c r="C21" s="628"/>
      <c r="D21" s="628"/>
      <c r="E21" s="629"/>
      <c r="F21" s="815"/>
      <c r="G21" s="816"/>
      <c r="H21" s="816"/>
      <c r="I21" s="816"/>
      <c r="J21" s="619"/>
      <c r="K21" s="619"/>
      <c r="L21" s="968"/>
      <c r="M21" s="816"/>
      <c r="N21" s="816"/>
      <c r="O21" s="816"/>
      <c r="P21" s="816"/>
      <c r="Q21" s="816"/>
      <c r="R21" s="816"/>
      <c r="S21" s="619"/>
      <c r="T21" s="619"/>
      <c r="U21" s="619"/>
      <c r="V21" s="841"/>
      <c r="W21" s="816"/>
      <c r="X21" s="816"/>
      <c r="Y21" s="816"/>
      <c r="Z21" s="816"/>
      <c r="AA21" s="619"/>
      <c r="AB21" s="968"/>
      <c r="AC21" s="985"/>
      <c r="AD21" s="985"/>
      <c r="AE21" s="985"/>
      <c r="AF21" s="985"/>
      <c r="AG21" s="976"/>
      <c r="AH21" s="977"/>
      <c r="AI21" s="977"/>
      <c r="AJ21" s="977"/>
      <c r="AK21" s="977"/>
      <c r="AL21" s="977"/>
      <c r="AM21" s="977"/>
      <c r="AN21" s="977"/>
      <c r="AO21" s="977"/>
      <c r="AP21" s="977"/>
      <c r="AQ21" s="977"/>
      <c r="AR21" s="977"/>
      <c r="AS21" s="977"/>
      <c r="AT21" s="977"/>
      <c r="AU21" s="977"/>
      <c r="AV21" s="977"/>
      <c r="AW21" s="977"/>
      <c r="AX21" s="977"/>
      <c r="AY21" s="978"/>
      <c r="AZ21" s="271" t="s">
        <v>1568</v>
      </c>
      <c r="CE21" s="228" t="b">
        <v>0</v>
      </c>
      <c r="CF21" s="40" t="s">
        <v>448</v>
      </c>
      <c r="CO21" s="41" t="s">
        <v>905</v>
      </c>
      <c r="CP21" s="227" t="b">
        <v>1</v>
      </c>
      <c r="CT21" s="40" t="s">
        <v>1441</v>
      </c>
      <c r="DF21" s="42" t="s">
        <v>449</v>
      </c>
      <c r="DS21" s="43"/>
      <c r="DT21" s="43"/>
      <c r="DX21" s="43" t="s">
        <v>450</v>
      </c>
      <c r="EB21" s="43" t="s">
        <v>1467</v>
      </c>
      <c r="EK21" s="42" t="s">
        <v>452</v>
      </c>
      <c r="EL21" s="42" t="s">
        <v>453</v>
      </c>
      <c r="EM21" s="42" t="s">
        <v>454</v>
      </c>
      <c r="EN21" s="42" t="s">
        <v>455</v>
      </c>
    </row>
    <row r="22" spans="2:144" ht="16.5" customHeight="1">
      <c r="B22" s="627"/>
      <c r="C22" s="628"/>
      <c r="D22" s="628"/>
      <c r="E22" s="629"/>
      <c r="F22" s="813" t="s">
        <v>456</v>
      </c>
      <c r="G22" s="814"/>
      <c r="H22" s="814"/>
      <c r="I22" s="814"/>
      <c r="J22" s="614"/>
      <c r="K22" s="614"/>
      <c r="L22" s="614"/>
      <c r="M22" s="614"/>
      <c r="N22" s="614"/>
      <c r="O22" s="840" t="s">
        <v>457</v>
      </c>
      <c r="P22" s="814"/>
      <c r="Q22" s="814"/>
      <c r="R22" s="842"/>
      <c r="S22" s="842"/>
      <c r="T22" s="842"/>
      <c r="U22" s="842"/>
      <c r="V22" s="842"/>
      <c r="W22" s="842"/>
      <c r="X22" s="842"/>
      <c r="Y22" s="842"/>
      <c r="Z22" s="842"/>
      <c r="AA22" s="842"/>
      <c r="AB22" s="843"/>
      <c r="AC22" s="985"/>
      <c r="AD22" s="985"/>
      <c r="AE22" s="985"/>
      <c r="AF22" s="985"/>
      <c r="AG22" s="976"/>
      <c r="AH22" s="977"/>
      <c r="AI22" s="977"/>
      <c r="AJ22" s="977"/>
      <c r="AK22" s="977"/>
      <c r="AL22" s="977"/>
      <c r="AM22" s="977"/>
      <c r="AN22" s="977"/>
      <c r="AO22" s="977"/>
      <c r="AP22" s="977"/>
      <c r="AQ22" s="977"/>
      <c r="AR22" s="977"/>
      <c r="AS22" s="977"/>
      <c r="AT22" s="977"/>
      <c r="AU22" s="977"/>
      <c r="AV22" s="977"/>
      <c r="AW22" s="977"/>
      <c r="AX22" s="977"/>
      <c r="AY22" s="978"/>
      <c r="CE22" s="228" t="b">
        <v>0</v>
      </c>
      <c r="CF22" s="40" t="s">
        <v>458</v>
      </c>
      <c r="CO22" s="41" t="s">
        <v>906</v>
      </c>
      <c r="CP22" s="227" t="b">
        <v>0</v>
      </c>
      <c r="CT22" s="40" t="s">
        <v>1442</v>
      </c>
      <c r="DF22" s="41" t="s">
        <v>1564</v>
      </c>
      <c r="DS22" s="43"/>
      <c r="DT22" s="43"/>
      <c r="DX22" s="43" t="s">
        <v>459</v>
      </c>
      <c r="EB22" s="43" t="s">
        <v>451</v>
      </c>
      <c r="EK22" s="42" t="s">
        <v>461</v>
      </c>
      <c r="EL22" s="42" t="s">
        <v>462</v>
      </c>
      <c r="EM22" s="42" t="s">
        <v>463</v>
      </c>
      <c r="EN22" s="42" t="s">
        <v>464</v>
      </c>
    </row>
    <row r="23" spans="2:144" ht="16.5" customHeight="1">
      <c r="B23" s="627"/>
      <c r="C23" s="628"/>
      <c r="D23" s="628"/>
      <c r="E23" s="629"/>
      <c r="F23" s="815"/>
      <c r="G23" s="816"/>
      <c r="H23" s="816"/>
      <c r="I23" s="816"/>
      <c r="J23" s="619"/>
      <c r="K23" s="619"/>
      <c r="L23" s="619"/>
      <c r="M23" s="619"/>
      <c r="N23" s="619"/>
      <c r="O23" s="841"/>
      <c r="P23" s="816"/>
      <c r="Q23" s="816"/>
      <c r="R23" s="844"/>
      <c r="S23" s="844"/>
      <c r="T23" s="844"/>
      <c r="U23" s="844"/>
      <c r="V23" s="844"/>
      <c r="W23" s="844"/>
      <c r="X23" s="844"/>
      <c r="Y23" s="844"/>
      <c r="Z23" s="844"/>
      <c r="AA23" s="844"/>
      <c r="AB23" s="845"/>
      <c r="AC23" s="985"/>
      <c r="AD23" s="985"/>
      <c r="AE23" s="985"/>
      <c r="AF23" s="985"/>
      <c r="AG23" s="979"/>
      <c r="AH23" s="980"/>
      <c r="AI23" s="980"/>
      <c r="AJ23" s="980"/>
      <c r="AK23" s="980"/>
      <c r="AL23" s="980"/>
      <c r="AM23" s="980"/>
      <c r="AN23" s="980"/>
      <c r="AO23" s="980"/>
      <c r="AP23" s="980"/>
      <c r="AQ23" s="980"/>
      <c r="AR23" s="980"/>
      <c r="AS23" s="980"/>
      <c r="AT23" s="980"/>
      <c r="AU23" s="980"/>
      <c r="AV23" s="980"/>
      <c r="AW23" s="980"/>
      <c r="AX23" s="980"/>
      <c r="AY23" s="981"/>
      <c r="CE23" s="228" t="b">
        <v>0</v>
      </c>
      <c r="CF23" s="40" t="s">
        <v>465</v>
      </c>
      <c r="CO23" s="41" t="s">
        <v>907</v>
      </c>
      <c r="CP23" s="227" t="b">
        <v>0</v>
      </c>
      <c r="CT23" s="40" t="s">
        <v>1443</v>
      </c>
      <c r="DF23" s="42" t="s">
        <v>442</v>
      </c>
      <c r="DP23" s="248"/>
      <c r="DS23" s="43"/>
      <c r="DT23" s="43"/>
      <c r="DX23" s="43" t="s">
        <v>466</v>
      </c>
      <c r="EB23" s="43" t="s">
        <v>460</v>
      </c>
      <c r="EL23" s="42" t="s">
        <v>467</v>
      </c>
      <c r="EM23" s="42" t="s">
        <v>468</v>
      </c>
      <c r="EN23" s="42" t="s">
        <v>469</v>
      </c>
    </row>
    <row r="24" spans="2:144" ht="16.5" customHeight="1">
      <c r="B24" s="627"/>
      <c r="C24" s="628"/>
      <c r="D24" s="628"/>
      <c r="E24" s="629"/>
      <c r="F24" s="832" t="s">
        <v>470</v>
      </c>
      <c r="G24" s="833"/>
      <c r="H24" s="833"/>
      <c r="I24" s="833"/>
      <c r="J24" s="833"/>
      <c r="K24" s="833"/>
      <c r="L24" s="833"/>
      <c r="M24" s="987"/>
      <c r="N24" s="987"/>
      <c r="O24" s="987"/>
      <c r="P24" s="987"/>
      <c r="Q24" s="987"/>
      <c r="R24" s="987"/>
      <c r="S24" s="987"/>
      <c r="T24" s="987"/>
      <c r="U24" s="833" t="s">
        <v>471</v>
      </c>
      <c r="V24" s="833"/>
      <c r="W24" s="833"/>
      <c r="X24" s="833"/>
      <c r="Y24" s="833"/>
      <c r="Z24" s="614"/>
      <c r="AA24" s="614"/>
      <c r="AB24" s="614"/>
      <c r="AC24" s="959" t="s">
        <v>472</v>
      </c>
      <c r="AD24" s="959"/>
      <c r="AE24" s="959"/>
      <c r="AF24" s="959"/>
      <c r="AG24" s="994"/>
      <c r="AH24" s="994"/>
      <c r="AI24" s="994"/>
      <c r="AJ24" s="994"/>
      <c r="AK24" s="994"/>
      <c r="AL24" s="994"/>
      <c r="AM24" s="994"/>
      <c r="AN24" s="994"/>
      <c r="AO24" s="994"/>
      <c r="AP24" s="994"/>
      <c r="AQ24" s="994"/>
      <c r="AR24" s="994"/>
      <c r="AS24" s="959"/>
      <c r="AT24" s="959"/>
      <c r="AU24" s="959"/>
      <c r="AV24" s="959"/>
      <c r="AW24" s="959"/>
      <c r="AX24" s="959"/>
      <c r="AY24" s="1002"/>
      <c r="CE24" s="228" t="b">
        <v>0</v>
      </c>
      <c r="CF24" s="41" t="s">
        <v>158</v>
      </c>
      <c r="CO24" s="41" t="s">
        <v>908</v>
      </c>
      <c r="CP24" s="227" t="b">
        <v>0</v>
      </c>
      <c r="CT24" s="40" t="s">
        <v>1444</v>
      </c>
      <c r="DP24" s="245">
        <f>IF(F11="","",IF(DM36=1,VLOOKUP(SUM(DM24:DM35),DF24:DK35,2),IF(DM36=2,VLOOKUP(MAX(DM24:DM35),DF24:DK35,2),"能登地域外")))</f>
      </c>
      <c r="DS24" s="43"/>
      <c r="DT24" s="43"/>
      <c r="DX24" s="43" t="s">
        <v>657</v>
      </c>
      <c r="EB24" s="43" t="s">
        <v>659</v>
      </c>
      <c r="EL24" s="42" t="s">
        <v>473</v>
      </c>
      <c r="EM24" s="42"/>
      <c r="EN24" s="41" t="s">
        <v>1506</v>
      </c>
    </row>
    <row r="25" spans="2:144" ht="16.5" customHeight="1" thickBot="1">
      <c r="B25" s="837"/>
      <c r="C25" s="838"/>
      <c r="D25" s="838"/>
      <c r="E25" s="839"/>
      <c r="F25" s="834"/>
      <c r="G25" s="835"/>
      <c r="H25" s="835"/>
      <c r="I25" s="835"/>
      <c r="J25" s="835"/>
      <c r="K25" s="835"/>
      <c r="L25" s="835"/>
      <c r="M25" s="988"/>
      <c r="N25" s="988"/>
      <c r="O25" s="988"/>
      <c r="P25" s="988"/>
      <c r="Q25" s="988"/>
      <c r="R25" s="988"/>
      <c r="S25" s="988"/>
      <c r="T25" s="988"/>
      <c r="U25" s="835"/>
      <c r="V25" s="835"/>
      <c r="W25" s="835"/>
      <c r="X25" s="835"/>
      <c r="Y25" s="835"/>
      <c r="Z25" s="836"/>
      <c r="AA25" s="836"/>
      <c r="AB25" s="836"/>
      <c r="AC25" s="960"/>
      <c r="AD25" s="960"/>
      <c r="AE25" s="960"/>
      <c r="AF25" s="960"/>
      <c r="AG25" s="995"/>
      <c r="AH25" s="995"/>
      <c r="AI25" s="995"/>
      <c r="AJ25" s="995"/>
      <c r="AK25" s="995"/>
      <c r="AL25" s="995"/>
      <c r="AM25" s="995"/>
      <c r="AN25" s="995"/>
      <c r="AO25" s="995"/>
      <c r="AP25" s="995"/>
      <c r="AQ25" s="995"/>
      <c r="AR25" s="995"/>
      <c r="AS25" s="960"/>
      <c r="AT25" s="960"/>
      <c r="AU25" s="960"/>
      <c r="AV25" s="960"/>
      <c r="AW25" s="960"/>
      <c r="AX25" s="960"/>
      <c r="AY25" s="1003"/>
      <c r="CE25" s="228" t="b">
        <v>0</v>
      </c>
      <c r="CF25" s="40" t="s">
        <v>475</v>
      </c>
      <c r="CO25" s="41" t="s">
        <v>912</v>
      </c>
      <c r="CP25" s="227" t="b">
        <v>0</v>
      </c>
      <c r="CT25" s="40" t="s">
        <v>1445</v>
      </c>
      <c r="DF25" s="245">
        <v>1</v>
      </c>
      <c r="DG25" s="993" t="s">
        <v>1441</v>
      </c>
      <c r="DH25" s="993"/>
      <c r="DI25" s="993"/>
      <c r="DJ25" s="993"/>
      <c r="DK25" s="993"/>
      <c r="DL25" s="246">
        <f>IF(ISERROR(FIND(DG25,F12,1))=TRUE,0,FIND(DG25,F12,1))</f>
        <v>0</v>
      </c>
      <c r="DM25" s="245">
        <f>IF(DL25&gt;0,DF25,DL25)</f>
        <v>0</v>
      </c>
      <c r="DN25" s="247">
        <f aca="true" t="shared" si="0" ref="DN25:DN31">LEN(DG25)</f>
        <v>3</v>
      </c>
      <c r="DO25" s="247"/>
      <c r="DP25" s="245">
        <f>IF(F12="","",IF(DM37=1,VLOOKUP(SUM(DM25:DM36),DF25:DK36,2),IF(DM37=2,VLOOKUP(MAX(DM25:DM36),DF25:DK36,2),"能登地域外")))</f>
      </c>
      <c r="DS25" s="43"/>
      <c r="DT25" s="43"/>
      <c r="DX25" s="43"/>
      <c r="EB25" s="43" t="s">
        <v>664</v>
      </c>
      <c r="EN25" s="41" t="s">
        <v>1507</v>
      </c>
    </row>
    <row r="26" spans="2:144" ht="16.5" customHeight="1">
      <c r="B26" s="817" t="s">
        <v>476</v>
      </c>
      <c r="C26" s="818"/>
      <c r="D26" s="818"/>
      <c r="E26" s="819"/>
      <c r="F26" s="820" t="s">
        <v>227</v>
      </c>
      <c r="G26" s="821"/>
      <c r="H26" s="821"/>
      <c r="I26" s="821"/>
      <c r="J26" s="821"/>
      <c r="K26" s="821"/>
      <c r="L26" s="821"/>
      <c r="M26" s="821"/>
      <c r="N26" s="821"/>
      <c r="O26" s="821"/>
      <c r="P26" s="822"/>
      <c r="Q26" s="826" t="s">
        <v>1475</v>
      </c>
      <c r="R26" s="827"/>
      <c r="S26" s="827"/>
      <c r="T26" s="827"/>
      <c r="U26" s="827"/>
      <c r="V26" s="827"/>
      <c r="W26" s="827"/>
      <c r="X26" s="827"/>
      <c r="Y26" s="827"/>
      <c r="Z26" s="827"/>
      <c r="AA26" s="828"/>
      <c r="AB26" s="826" t="s">
        <v>1476</v>
      </c>
      <c r="AC26" s="827"/>
      <c r="AD26" s="827"/>
      <c r="AE26" s="827"/>
      <c r="AF26" s="827"/>
      <c r="AG26" s="827"/>
      <c r="AH26" s="827"/>
      <c r="AI26" s="827"/>
      <c r="AJ26" s="827"/>
      <c r="AK26" s="827"/>
      <c r="AL26" s="828"/>
      <c r="AM26" s="996" t="s">
        <v>1477</v>
      </c>
      <c r="AN26" s="997"/>
      <c r="AO26" s="997"/>
      <c r="AP26" s="997"/>
      <c r="AQ26" s="997"/>
      <c r="AR26" s="997"/>
      <c r="AS26" s="997"/>
      <c r="AT26" s="997"/>
      <c r="AU26" s="997"/>
      <c r="AV26" s="997"/>
      <c r="AW26" s="997"/>
      <c r="AX26" s="997"/>
      <c r="AY26" s="998"/>
      <c r="BI26"/>
      <c r="BJ26"/>
      <c r="BK26"/>
      <c r="BL26"/>
      <c r="BM26"/>
      <c r="BN26"/>
      <c r="BO26"/>
      <c r="BP26"/>
      <c r="BQ26"/>
      <c r="BR26"/>
      <c r="BS26"/>
      <c r="BT26"/>
      <c r="BU26"/>
      <c r="BV26"/>
      <c r="BW26"/>
      <c r="CE26" s="228" t="b">
        <v>0</v>
      </c>
      <c r="CF26" s="40" t="s">
        <v>478</v>
      </c>
      <c r="CO26" s="41" t="s">
        <v>909</v>
      </c>
      <c r="CP26" s="227" t="b">
        <v>0</v>
      </c>
      <c r="CT26" s="40" t="s">
        <v>1446</v>
      </c>
      <c r="DF26" s="245">
        <v>2</v>
      </c>
      <c r="DG26" s="992" t="s">
        <v>1442</v>
      </c>
      <c r="DH26" s="993"/>
      <c r="DI26" s="993"/>
      <c r="DJ26" s="993"/>
      <c r="DK26" s="993"/>
      <c r="DL26" s="246">
        <f>IF(ISERROR(FIND(DG26,F12,1))=TRUE,0,FIND(DG26,F12,1))</f>
        <v>0</v>
      </c>
      <c r="DM26" s="245">
        <f aca="true" t="shared" si="1" ref="DM26:DM36">IF(DL26&gt;0,DF26,DL26)</f>
        <v>0</v>
      </c>
      <c r="DN26" s="247">
        <f t="shared" si="0"/>
        <v>7</v>
      </c>
      <c r="DO26" s="247"/>
      <c r="DP26" s="247"/>
      <c r="DS26" s="43"/>
      <c r="DT26" s="43"/>
      <c r="DX26" s="43"/>
      <c r="EB26" s="43" t="s">
        <v>442</v>
      </c>
      <c r="EN26" s="41" t="s">
        <v>1508</v>
      </c>
    </row>
    <row r="27" spans="2:144" ht="16.5" customHeight="1">
      <c r="B27" s="662"/>
      <c r="C27" s="663"/>
      <c r="D27" s="663"/>
      <c r="E27" s="664"/>
      <c r="F27" s="823"/>
      <c r="G27" s="824"/>
      <c r="H27" s="824"/>
      <c r="I27" s="824"/>
      <c r="J27" s="824"/>
      <c r="K27" s="824"/>
      <c r="L27" s="824"/>
      <c r="M27" s="824"/>
      <c r="N27" s="824"/>
      <c r="O27" s="824"/>
      <c r="P27" s="825"/>
      <c r="Q27" s="829"/>
      <c r="R27" s="830"/>
      <c r="S27" s="830"/>
      <c r="T27" s="830"/>
      <c r="U27" s="830"/>
      <c r="V27" s="830"/>
      <c r="W27" s="830"/>
      <c r="X27" s="830"/>
      <c r="Y27" s="830"/>
      <c r="Z27" s="830"/>
      <c r="AA27" s="831"/>
      <c r="AB27" s="829"/>
      <c r="AC27" s="830"/>
      <c r="AD27" s="830"/>
      <c r="AE27" s="830"/>
      <c r="AF27" s="830"/>
      <c r="AG27" s="830"/>
      <c r="AH27" s="830"/>
      <c r="AI27" s="830"/>
      <c r="AJ27" s="830"/>
      <c r="AK27" s="830"/>
      <c r="AL27" s="831"/>
      <c r="AM27" s="999"/>
      <c r="AN27" s="1000"/>
      <c r="AO27" s="1000"/>
      <c r="AP27" s="1000"/>
      <c r="AQ27" s="1000"/>
      <c r="AR27" s="1000"/>
      <c r="AS27" s="1000"/>
      <c r="AT27" s="1000"/>
      <c r="AU27" s="1000"/>
      <c r="AV27" s="1000"/>
      <c r="AW27" s="1000"/>
      <c r="AX27" s="1000"/>
      <c r="AY27" s="1001"/>
      <c r="BI27"/>
      <c r="BJ27"/>
      <c r="BK27"/>
      <c r="BL27"/>
      <c r="BM27"/>
      <c r="BN27"/>
      <c r="BO27"/>
      <c r="BP27"/>
      <c r="BQ27"/>
      <c r="BR27"/>
      <c r="BS27"/>
      <c r="BT27"/>
      <c r="BU27"/>
      <c r="BV27"/>
      <c r="BW27"/>
      <c r="CE27" s="228" t="b">
        <v>0</v>
      </c>
      <c r="CF27" s="40" t="s">
        <v>479</v>
      </c>
      <c r="CO27" s="41" t="s">
        <v>910</v>
      </c>
      <c r="CP27" s="227" t="b">
        <v>0</v>
      </c>
      <c r="CT27" s="40" t="s">
        <v>1447</v>
      </c>
      <c r="DF27" s="245">
        <v>3</v>
      </c>
      <c r="DG27" s="992" t="s">
        <v>1502</v>
      </c>
      <c r="DH27" s="993"/>
      <c r="DI27" s="993"/>
      <c r="DJ27" s="993"/>
      <c r="DK27" s="993"/>
      <c r="DL27" s="246">
        <f>IF(ISERROR(FIND(DG27,F12,1))=TRUE,0,FIND(DG27,F12,1))</f>
        <v>0</v>
      </c>
      <c r="DM27" s="245">
        <f t="shared" si="1"/>
        <v>0</v>
      </c>
      <c r="DN27" s="247">
        <f t="shared" si="0"/>
        <v>6</v>
      </c>
      <c r="DO27" s="247"/>
      <c r="DP27" s="247"/>
      <c r="EN27" s="41" t="s">
        <v>1509</v>
      </c>
    </row>
    <row r="28" spans="2:144" ht="16.5" customHeight="1">
      <c r="B28" s="624" t="s">
        <v>480</v>
      </c>
      <c r="C28" s="625"/>
      <c r="D28" s="625"/>
      <c r="E28" s="626"/>
      <c r="F28" s="986" t="s">
        <v>1593</v>
      </c>
      <c r="G28" s="986"/>
      <c r="H28" s="986"/>
      <c r="I28" s="986"/>
      <c r="J28" s="986"/>
      <c r="K28" s="986"/>
      <c r="L28" s="986"/>
      <c r="M28" s="986"/>
      <c r="N28" s="986"/>
      <c r="O28" s="986"/>
      <c r="P28" s="986"/>
      <c r="Q28" s="809"/>
      <c r="R28" s="810"/>
      <c r="S28" s="810"/>
      <c r="T28" s="810"/>
      <c r="U28" s="810"/>
      <c r="V28" s="610" t="s">
        <v>481</v>
      </c>
      <c r="W28" s="810"/>
      <c r="X28" s="810"/>
      <c r="Y28" s="810"/>
      <c r="Z28" s="810"/>
      <c r="AA28" s="989"/>
      <c r="AB28" s="809"/>
      <c r="AC28" s="810"/>
      <c r="AD28" s="810"/>
      <c r="AE28" s="810"/>
      <c r="AF28" s="810"/>
      <c r="AG28" s="610" t="s">
        <v>481</v>
      </c>
      <c r="AH28" s="810"/>
      <c r="AI28" s="810"/>
      <c r="AJ28" s="810"/>
      <c r="AK28" s="810"/>
      <c r="AL28" s="989"/>
      <c r="AM28" s="809"/>
      <c r="AN28" s="810"/>
      <c r="AO28" s="810"/>
      <c r="AP28" s="810"/>
      <c r="AQ28" s="810"/>
      <c r="AR28" s="810"/>
      <c r="AS28" s="608" t="s">
        <v>481</v>
      </c>
      <c r="AT28" s="810"/>
      <c r="AU28" s="810"/>
      <c r="AV28" s="810"/>
      <c r="AW28" s="810"/>
      <c r="AX28" s="810"/>
      <c r="AY28" s="989"/>
      <c r="BI28"/>
      <c r="BJ28"/>
      <c r="BK28"/>
      <c r="BL28"/>
      <c r="CE28" s="283" t="b">
        <v>0</v>
      </c>
      <c r="CF28" s="284" t="s">
        <v>1570</v>
      </c>
      <c r="CG28" s="285"/>
      <c r="CO28" s="41" t="s">
        <v>911</v>
      </c>
      <c r="CP28" s="227" t="b">
        <v>0</v>
      </c>
      <c r="CT28" s="40" t="s">
        <v>1448</v>
      </c>
      <c r="DF28" s="245">
        <v>4</v>
      </c>
      <c r="DG28" s="992" t="s">
        <v>1503</v>
      </c>
      <c r="DH28" s="993"/>
      <c r="DI28" s="993"/>
      <c r="DJ28" s="993"/>
      <c r="DK28" s="993"/>
      <c r="DL28" s="246">
        <f>IF(ISERROR(FIND(DG28,F12,1))=TRUE,0,FIND(DG28,F12,1))</f>
        <v>0</v>
      </c>
      <c r="DM28" s="245">
        <f t="shared" si="1"/>
        <v>0</v>
      </c>
      <c r="DN28" s="247">
        <f t="shared" si="0"/>
        <v>7</v>
      </c>
      <c r="DO28" s="247"/>
      <c r="DP28" s="247"/>
      <c r="EN28" s="42" t="s">
        <v>474</v>
      </c>
    </row>
    <row r="29" spans="2:144" ht="16.5" customHeight="1">
      <c r="B29" s="630"/>
      <c r="C29" s="645"/>
      <c r="D29" s="645"/>
      <c r="E29" s="646"/>
      <c r="F29" s="1012"/>
      <c r="G29" s="1012"/>
      <c r="H29" s="1012"/>
      <c r="I29" s="1012"/>
      <c r="J29" s="1012"/>
      <c r="K29" s="1012"/>
      <c r="L29" s="1012"/>
      <c r="M29" s="1012"/>
      <c r="N29" s="1012"/>
      <c r="O29" s="1012"/>
      <c r="P29" s="1012"/>
      <c r="Q29" s="811"/>
      <c r="R29" s="812"/>
      <c r="S29" s="812"/>
      <c r="T29" s="812"/>
      <c r="U29" s="812"/>
      <c r="V29" s="697"/>
      <c r="W29" s="812"/>
      <c r="X29" s="812"/>
      <c r="Y29" s="812"/>
      <c r="Z29" s="812"/>
      <c r="AA29" s="990"/>
      <c r="AB29" s="811"/>
      <c r="AC29" s="812"/>
      <c r="AD29" s="812"/>
      <c r="AE29" s="812"/>
      <c r="AF29" s="812"/>
      <c r="AG29" s="697"/>
      <c r="AH29" s="812"/>
      <c r="AI29" s="812"/>
      <c r="AJ29" s="812"/>
      <c r="AK29" s="812"/>
      <c r="AL29" s="990"/>
      <c r="AM29" s="811"/>
      <c r="AN29" s="812"/>
      <c r="AO29" s="812"/>
      <c r="AP29" s="812"/>
      <c r="AQ29" s="812"/>
      <c r="AR29" s="812"/>
      <c r="AS29" s="718"/>
      <c r="AT29" s="812"/>
      <c r="AU29" s="812"/>
      <c r="AV29" s="812"/>
      <c r="AW29" s="812"/>
      <c r="AX29" s="812"/>
      <c r="AY29" s="990"/>
      <c r="BI29"/>
      <c r="BJ29"/>
      <c r="BK29"/>
      <c r="BL29"/>
      <c r="CE29" s="228" t="b">
        <v>0</v>
      </c>
      <c r="CF29" s="41" t="s">
        <v>159</v>
      </c>
      <c r="CO29" s="41" t="s">
        <v>913</v>
      </c>
      <c r="CP29" s="227" t="b">
        <v>0</v>
      </c>
      <c r="CT29" s="40" t="s">
        <v>1449</v>
      </c>
      <c r="DF29" s="245">
        <v>5</v>
      </c>
      <c r="DG29" s="993" t="s">
        <v>1445</v>
      </c>
      <c r="DH29" s="993"/>
      <c r="DI29" s="993"/>
      <c r="DJ29" s="993"/>
      <c r="DK29" s="993"/>
      <c r="DL29" s="246">
        <f>IF(ISERROR(FIND(DG29,F12,1))=TRUE,0,FIND(DG29,F12,1))</f>
        <v>0</v>
      </c>
      <c r="DM29" s="245">
        <f t="shared" si="1"/>
        <v>0</v>
      </c>
      <c r="DN29" s="247">
        <f t="shared" si="0"/>
        <v>3</v>
      </c>
      <c r="DO29" s="247"/>
      <c r="DP29" s="247"/>
      <c r="EN29" s="41" t="s">
        <v>1075</v>
      </c>
    </row>
    <row r="30" spans="2:120" ht="16.5" customHeight="1">
      <c r="B30" s="803" t="s">
        <v>482</v>
      </c>
      <c r="C30" s="804"/>
      <c r="D30" s="804"/>
      <c r="E30" s="805"/>
      <c r="F30" s="1013"/>
      <c r="G30" s="1013"/>
      <c r="H30" s="1013"/>
      <c r="I30" s="1013"/>
      <c r="J30" s="1013"/>
      <c r="K30" s="1013"/>
      <c r="L30" s="1013"/>
      <c r="M30" s="1013"/>
      <c r="N30" s="1013"/>
      <c r="O30" s="1013"/>
      <c r="P30" s="1013"/>
      <c r="Q30" s="982"/>
      <c r="R30" s="983"/>
      <c r="S30" s="983"/>
      <c r="T30" s="983"/>
      <c r="U30" s="983"/>
      <c r="V30" s="983"/>
      <c r="W30" s="983"/>
      <c r="X30" s="983"/>
      <c r="Y30" s="983"/>
      <c r="Z30" s="983"/>
      <c r="AA30" s="984"/>
      <c r="AB30" s="982"/>
      <c r="AC30" s="983"/>
      <c r="AD30" s="983"/>
      <c r="AE30" s="983"/>
      <c r="AF30" s="983"/>
      <c r="AG30" s="983"/>
      <c r="AH30" s="983"/>
      <c r="AI30" s="983"/>
      <c r="AJ30" s="983"/>
      <c r="AK30" s="983"/>
      <c r="AL30" s="984"/>
      <c r="AM30" s="1004"/>
      <c r="AN30" s="983"/>
      <c r="AO30" s="983"/>
      <c r="AP30" s="983"/>
      <c r="AQ30" s="983"/>
      <c r="AR30" s="983"/>
      <c r="AS30" s="983"/>
      <c r="AT30" s="983"/>
      <c r="AU30" s="983"/>
      <c r="AV30" s="983"/>
      <c r="AW30" s="983"/>
      <c r="AX30" s="983"/>
      <c r="AY30" s="984"/>
      <c r="BI30"/>
      <c r="BJ30"/>
      <c r="BK30"/>
      <c r="BL30"/>
      <c r="CO30" s="41" t="s">
        <v>914</v>
      </c>
      <c r="CP30" s="227" t="b">
        <v>0</v>
      </c>
      <c r="CT30" s="40" t="s">
        <v>1450</v>
      </c>
      <c r="DF30" s="245">
        <v>6</v>
      </c>
      <c r="DG30" s="993" t="s">
        <v>1446</v>
      </c>
      <c r="DH30" s="993"/>
      <c r="DI30" s="993"/>
      <c r="DJ30" s="993"/>
      <c r="DK30" s="993"/>
      <c r="DL30" s="246">
        <f>IF(ISERROR(FIND(DG30,F12,1))=TRUE,0,FIND(DG30,F12,1))</f>
        <v>0</v>
      </c>
      <c r="DM30" s="245">
        <f t="shared" si="1"/>
        <v>0</v>
      </c>
      <c r="DN30" s="247">
        <f t="shared" si="0"/>
        <v>6</v>
      </c>
      <c r="DO30" s="247"/>
      <c r="DP30" s="247"/>
    </row>
    <row r="31" spans="2:120" ht="16.5" customHeight="1">
      <c r="B31" s="806"/>
      <c r="C31" s="807"/>
      <c r="D31" s="807"/>
      <c r="E31" s="808"/>
      <c r="F31" s="986" t="s">
        <v>1594</v>
      </c>
      <c r="G31" s="986"/>
      <c r="H31" s="986"/>
      <c r="I31" s="986"/>
      <c r="J31" s="986"/>
      <c r="K31" s="986"/>
      <c r="L31" s="986"/>
      <c r="M31" s="986"/>
      <c r="N31" s="986"/>
      <c r="O31" s="986"/>
      <c r="P31" s="986"/>
      <c r="Q31" s="982"/>
      <c r="R31" s="983"/>
      <c r="S31" s="983"/>
      <c r="T31" s="983"/>
      <c r="U31" s="983"/>
      <c r="V31" s="983"/>
      <c r="W31" s="983"/>
      <c r="X31" s="983"/>
      <c r="Y31" s="983"/>
      <c r="Z31" s="983"/>
      <c r="AA31" s="984"/>
      <c r="AB31" s="982"/>
      <c r="AC31" s="983"/>
      <c r="AD31" s="983"/>
      <c r="AE31" s="983"/>
      <c r="AF31" s="983"/>
      <c r="AG31" s="983"/>
      <c r="AH31" s="983"/>
      <c r="AI31" s="983"/>
      <c r="AJ31" s="983"/>
      <c r="AK31" s="983"/>
      <c r="AL31" s="984"/>
      <c r="AM31" s="1004"/>
      <c r="AN31" s="983"/>
      <c r="AO31" s="983"/>
      <c r="AP31" s="983"/>
      <c r="AQ31" s="983"/>
      <c r="AR31" s="983"/>
      <c r="AS31" s="983"/>
      <c r="AT31" s="983"/>
      <c r="AU31" s="983"/>
      <c r="AV31" s="983"/>
      <c r="AW31" s="983"/>
      <c r="AX31" s="983"/>
      <c r="AY31" s="984"/>
      <c r="BI31"/>
      <c r="BJ31"/>
      <c r="BK31"/>
      <c r="BL31"/>
      <c r="CE31" s="41" t="s">
        <v>1453</v>
      </c>
      <c r="CO31" s="41" t="s">
        <v>915</v>
      </c>
      <c r="CP31" s="227" t="b">
        <v>0</v>
      </c>
      <c r="CT31" s="40" t="s">
        <v>1451</v>
      </c>
      <c r="DF31" s="245">
        <v>7</v>
      </c>
      <c r="DG31" s="992" t="s">
        <v>1447</v>
      </c>
      <c r="DH31" s="993"/>
      <c r="DI31" s="993"/>
      <c r="DJ31" s="993"/>
      <c r="DK31" s="993"/>
      <c r="DL31" s="246">
        <f>IF(ISERROR(FIND(DG31,F12,1))=TRUE,0,FIND(DG31,F12,1))</f>
        <v>0</v>
      </c>
      <c r="DM31" s="245">
        <f t="shared" si="1"/>
        <v>0</v>
      </c>
      <c r="DN31" s="247">
        <f t="shared" si="0"/>
        <v>8</v>
      </c>
      <c r="DO31" s="247"/>
      <c r="DP31" s="247"/>
    </row>
    <row r="32" spans="2:120" ht="16.5" customHeight="1">
      <c r="B32" s="624" t="s">
        <v>483</v>
      </c>
      <c r="C32" s="625"/>
      <c r="D32" s="625"/>
      <c r="E32" s="626"/>
      <c r="F32" s="1012"/>
      <c r="G32" s="1012"/>
      <c r="H32" s="1012"/>
      <c r="I32" s="1012"/>
      <c r="J32" s="1012"/>
      <c r="K32" s="1012"/>
      <c r="L32" s="1012"/>
      <c r="M32" s="1012"/>
      <c r="N32" s="1012"/>
      <c r="O32" s="1012"/>
      <c r="P32" s="1012"/>
      <c r="Q32" s="96"/>
      <c r="R32" s="97" t="s">
        <v>379</v>
      </c>
      <c r="S32" s="614"/>
      <c r="T32" s="614"/>
      <c r="U32" s="614"/>
      <c r="V32" s="614"/>
      <c r="W32" s="614"/>
      <c r="X32" s="614"/>
      <c r="Y32" s="98" t="s">
        <v>484</v>
      </c>
      <c r="Z32" s="98" t="s">
        <v>380</v>
      </c>
      <c r="AA32" s="99"/>
      <c r="AB32" s="96"/>
      <c r="AC32" s="97" t="s">
        <v>379</v>
      </c>
      <c r="AD32" s="614"/>
      <c r="AE32" s="614"/>
      <c r="AF32" s="614"/>
      <c r="AG32" s="614"/>
      <c r="AH32" s="614"/>
      <c r="AI32" s="614"/>
      <c r="AJ32" s="98" t="s">
        <v>484</v>
      </c>
      <c r="AK32" s="98" t="s">
        <v>380</v>
      </c>
      <c r="AL32" s="99"/>
      <c r="AM32" s="719" t="s">
        <v>485</v>
      </c>
      <c r="AN32" s="608"/>
      <c r="AO32" s="608"/>
      <c r="AP32" s="614" t="s">
        <v>1548</v>
      </c>
      <c r="AQ32" s="614"/>
      <c r="AR32" s="100"/>
      <c r="AS32" s="991" t="str">
        <f>IF(AP32="あり","(","")</f>
        <v>(</v>
      </c>
      <c r="AT32" s="1008"/>
      <c r="AU32" s="1008"/>
      <c r="AV32" s="1008"/>
      <c r="AW32" s="1008"/>
      <c r="AX32" s="1008"/>
      <c r="AY32" s="783" t="str">
        <f>IF(AP32="あり",")","")</f>
        <v>)</v>
      </c>
      <c r="BI32"/>
      <c r="BJ32"/>
      <c r="BK32"/>
      <c r="BL32"/>
      <c r="CE32" s="41" t="s">
        <v>1454</v>
      </c>
      <c r="CO32" s="41" t="s">
        <v>916</v>
      </c>
      <c r="CP32" s="227" t="b">
        <v>0</v>
      </c>
      <c r="CT32" s="40" t="s">
        <v>1452</v>
      </c>
      <c r="DF32" s="245">
        <v>8</v>
      </c>
      <c r="DG32" s="992" t="s">
        <v>1448</v>
      </c>
      <c r="DH32" s="993"/>
      <c r="DI32" s="993"/>
      <c r="DJ32" s="993"/>
      <c r="DK32" s="993"/>
      <c r="DL32" s="246">
        <f>IF(ISERROR(FIND(DG32,F12,1))=TRUE,0,FIND(DG32,F12,1))</f>
        <v>0</v>
      </c>
      <c r="DM32" s="245">
        <f t="shared" si="1"/>
        <v>0</v>
      </c>
      <c r="DN32" s="247">
        <f>LEN(DG32)</f>
        <v>7</v>
      </c>
      <c r="DO32" s="247"/>
      <c r="DP32" s="247"/>
    </row>
    <row r="33" spans="2:120" ht="16.5" customHeight="1">
      <c r="B33" s="630"/>
      <c r="C33" s="645"/>
      <c r="D33" s="645"/>
      <c r="E33" s="646"/>
      <c r="F33" s="1013"/>
      <c r="G33" s="1013"/>
      <c r="H33" s="1013"/>
      <c r="I33" s="1013"/>
      <c r="J33" s="1013"/>
      <c r="K33" s="1013"/>
      <c r="L33" s="1013"/>
      <c r="M33" s="1013"/>
      <c r="N33" s="1013"/>
      <c r="O33" s="1013"/>
      <c r="P33" s="1013"/>
      <c r="Q33" s="713" t="s">
        <v>485</v>
      </c>
      <c r="R33" s="697"/>
      <c r="S33" s="697"/>
      <c r="T33" s="697"/>
      <c r="U33" s="101" t="s">
        <v>379</v>
      </c>
      <c r="V33" s="619"/>
      <c r="W33" s="619"/>
      <c r="X33" s="619"/>
      <c r="Y33" s="619"/>
      <c r="Z33" s="619"/>
      <c r="AA33" s="102" t="s">
        <v>380</v>
      </c>
      <c r="AB33" s="713" t="s">
        <v>485</v>
      </c>
      <c r="AC33" s="697"/>
      <c r="AD33" s="697"/>
      <c r="AE33" s="697"/>
      <c r="AF33" s="101" t="s">
        <v>379</v>
      </c>
      <c r="AG33" s="619"/>
      <c r="AH33" s="619"/>
      <c r="AI33" s="619"/>
      <c r="AJ33" s="619"/>
      <c r="AK33" s="619"/>
      <c r="AL33" s="102" t="s">
        <v>380</v>
      </c>
      <c r="AM33" s="720"/>
      <c r="AN33" s="718"/>
      <c r="AO33" s="718"/>
      <c r="AP33" s="619"/>
      <c r="AQ33" s="619"/>
      <c r="AR33" s="103"/>
      <c r="AS33" s="786"/>
      <c r="AT33" s="1009"/>
      <c r="AU33" s="1009"/>
      <c r="AV33" s="1009"/>
      <c r="AW33" s="1009"/>
      <c r="AX33" s="1009"/>
      <c r="AY33" s="784"/>
      <c r="BI33"/>
      <c r="BJ33"/>
      <c r="BK33"/>
      <c r="BL33"/>
      <c r="CE33" s="41" t="s">
        <v>1455</v>
      </c>
      <c r="CO33" s="41" t="s">
        <v>917</v>
      </c>
      <c r="CP33" s="227" t="b">
        <v>0</v>
      </c>
      <c r="DF33" s="245">
        <v>9</v>
      </c>
      <c r="DG33" s="993" t="s">
        <v>1449</v>
      </c>
      <c r="DH33" s="993"/>
      <c r="DI33" s="993"/>
      <c r="DJ33" s="993"/>
      <c r="DK33" s="993"/>
      <c r="DL33" s="246">
        <f>IF(ISERROR(FIND(DG33,F12,1))=TRUE,0,FIND(DG33,F12,1))</f>
        <v>0</v>
      </c>
      <c r="DM33" s="245">
        <f t="shared" si="1"/>
        <v>0</v>
      </c>
      <c r="DN33" s="247">
        <f>LEN(DG33)</f>
        <v>3</v>
      </c>
      <c r="DO33" s="247"/>
      <c r="DP33" s="247"/>
    </row>
    <row r="34" spans="2:120" ht="16.5" customHeight="1">
      <c r="B34" s="789"/>
      <c r="C34" s="790"/>
      <c r="D34" s="790"/>
      <c r="E34" s="791"/>
      <c r="F34" s="1010" t="s">
        <v>662</v>
      </c>
      <c r="G34" s="1010"/>
      <c r="H34" s="1010"/>
      <c r="I34" s="1010"/>
      <c r="J34" s="1010"/>
      <c r="K34" s="1010"/>
      <c r="L34" s="1010"/>
      <c r="M34" s="1010"/>
      <c r="N34" s="1010"/>
      <c r="O34" s="1010"/>
      <c r="P34" s="1011"/>
      <c r="Q34" s="772"/>
      <c r="R34" s="773"/>
      <c r="S34" s="773"/>
      <c r="T34" s="773"/>
      <c r="U34" s="773"/>
      <c r="V34" s="773"/>
      <c r="W34" s="773"/>
      <c r="X34" s="773"/>
      <c r="Y34" s="773"/>
      <c r="Z34" s="773"/>
      <c r="AA34" s="774"/>
      <c r="AB34" s="772"/>
      <c r="AC34" s="773"/>
      <c r="AD34" s="773"/>
      <c r="AE34" s="773"/>
      <c r="AF34" s="773"/>
      <c r="AG34" s="773"/>
      <c r="AH34" s="773"/>
      <c r="AI34" s="773"/>
      <c r="AJ34" s="773"/>
      <c r="AK34" s="773"/>
      <c r="AL34" s="774"/>
      <c r="AM34" s="100"/>
      <c r="AN34" s="100"/>
      <c r="AO34" s="614"/>
      <c r="AP34" s="614"/>
      <c r="AQ34" s="614"/>
      <c r="AR34" s="614"/>
      <c r="AS34" s="614"/>
      <c r="AT34" s="614"/>
      <c r="AU34" s="614"/>
      <c r="AV34" s="614"/>
      <c r="AW34" s="614"/>
      <c r="AX34" s="100"/>
      <c r="AY34" s="106"/>
      <c r="BI34"/>
      <c r="BJ34"/>
      <c r="BK34"/>
      <c r="BL34"/>
      <c r="CE34" s="41" t="s">
        <v>1456</v>
      </c>
      <c r="DF34" s="245">
        <v>10</v>
      </c>
      <c r="DG34" s="993" t="s">
        <v>1450</v>
      </c>
      <c r="DH34" s="993"/>
      <c r="DI34" s="993"/>
      <c r="DJ34" s="993"/>
      <c r="DK34" s="993"/>
      <c r="DL34" s="246">
        <f>IF(ISERROR(FIND(DG34,F12,1))=TRUE,0,FIND(DG34,F12,1))</f>
        <v>0</v>
      </c>
      <c r="DM34" s="245">
        <f t="shared" si="1"/>
        <v>0</v>
      </c>
      <c r="DN34" s="247">
        <f>LEN(DG34)</f>
        <v>3</v>
      </c>
      <c r="DO34" s="247"/>
      <c r="DP34" s="247"/>
    </row>
    <row r="35" spans="2:120" ht="16.5" customHeight="1">
      <c r="B35" s="792"/>
      <c r="C35" s="793"/>
      <c r="D35" s="793"/>
      <c r="E35" s="794"/>
      <c r="F35" s="1015"/>
      <c r="G35" s="1012"/>
      <c r="H35" s="1012"/>
      <c r="I35" s="1012"/>
      <c r="J35" s="1012"/>
      <c r="K35" s="1012"/>
      <c r="L35" s="1012"/>
      <c r="M35" s="1012"/>
      <c r="N35" s="1012"/>
      <c r="O35" s="1012"/>
      <c r="P35" s="1012"/>
      <c r="Q35" s="775"/>
      <c r="R35" s="776"/>
      <c r="S35" s="776"/>
      <c r="T35" s="776"/>
      <c r="U35" s="776"/>
      <c r="V35" s="776"/>
      <c r="W35" s="776"/>
      <c r="X35" s="776"/>
      <c r="Y35" s="776"/>
      <c r="Z35" s="776"/>
      <c r="AA35" s="777"/>
      <c r="AB35" s="775"/>
      <c r="AC35" s="776"/>
      <c r="AD35" s="776"/>
      <c r="AE35" s="776"/>
      <c r="AF35" s="776"/>
      <c r="AG35" s="776"/>
      <c r="AH35" s="776"/>
      <c r="AI35" s="776"/>
      <c r="AJ35" s="776"/>
      <c r="AK35" s="776"/>
      <c r="AL35" s="777"/>
      <c r="AM35" s="109"/>
      <c r="AN35" s="109"/>
      <c r="AO35" s="635"/>
      <c r="AP35" s="635"/>
      <c r="AQ35" s="635"/>
      <c r="AR35" s="635"/>
      <c r="AS35" s="635"/>
      <c r="AT35" s="635"/>
      <c r="AU35" s="635"/>
      <c r="AV35" s="635"/>
      <c r="AW35" s="635"/>
      <c r="AX35" s="109"/>
      <c r="AY35" s="110"/>
      <c r="BI35"/>
      <c r="BJ35"/>
      <c r="BK35"/>
      <c r="BL35"/>
      <c r="CE35" s="41" t="s">
        <v>1454</v>
      </c>
      <c r="CO35" s="41" t="s">
        <v>1463</v>
      </c>
      <c r="DF35" s="245">
        <v>11</v>
      </c>
      <c r="DG35" s="993" t="s">
        <v>1451</v>
      </c>
      <c r="DH35" s="993"/>
      <c r="DI35" s="993"/>
      <c r="DJ35" s="993"/>
      <c r="DK35" s="993"/>
      <c r="DL35" s="246">
        <f>IF(ISERROR(FIND(DG35,F12,1))=TRUE,0,FIND(DG35,F12,1))</f>
        <v>0</v>
      </c>
      <c r="DM35" s="245">
        <f t="shared" si="1"/>
        <v>0</v>
      </c>
      <c r="DN35" s="247">
        <f>LEN(DG35)</f>
        <v>6</v>
      </c>
      <c r="DO35" s="247"/>
      <c r="DP35" s="247"/>
    </row>
    <row r="36" spans="2:120" ht="16.5" customHeight="1">
      <c r="B36" s="792"/>
      <c r="C36" s="793"/>
      <c r="D36" s="793"/>
      <c r="E36" s="794"/>
      <c r="F36" s="1016"/>
      <c r="G36" s="1013"/>
      <c r="H36" s="1013"/>
      <c r="I36" s="1013"/>
      <c r="J36" s="1013"/>
      <c r="K36" s="1013"/>
      <c r="L36" s="1013"/>
      <c r="M36" s="1013"/>
      <c r="N36" s="1013"/>
      <c r="O36" s="1013"/>
      <c r="P36" s="1013"/>
      <c r="Q36" s="775"/>
      <c r="R36" s="776"/>
      <c r="S36" s="776"/>
      <c r="T36" s="776"/>
      <c r="U36" s="776"/>
      <c r="V36" s="776"/>
      <c r="W36" s="776"/>
      <c r="X36" s="776"/>
      <c r="Y36" s="776"/>
      <c r="Z36" s="776"/>
      <c r="AA36" s="777"/>
      <c r="AB36" s="775"/>
      <c r="AC36" s="776"/>
      <c r="AD36" s="776"/>
      <c r="AE36" s="776"/>
      <c r="AF36" s="776"/>
      <c r="AG36" s="776"/>
      <c r="AH36" s="776"/>
      <c r="AI36" s="776"/>
      <c r="AJ36" s="776"/>
      <c r="AK36" s="776"/>
      <c r="AL36" s="777"/>
      <c r="AM36" s="109"/>
      <c r="AN36" s="785">
        <f>IF($AO$34="その他","(","")</f>
      </c>
      <c r="AO36" s="785"/>
      <c r="AP36" s="785"/>
      <c r="AQ36" s="785"/>
      <c r="AR36" s="785"/>
      <c r="AS36" s="785"/>
      <c r="AT36" s="785"/>
      <c r="AU36" s="785"/>
      <c r="AV36" s="785"/>
      <c r="AW36" s="785"/>
      <c r="AX36" s="1006">
        <f>IF($AO$34="その他",")","")</f>
      </c>
      <c r="AY36" s="110"/>
      <c r="BI36"/>
      <c r="BJ36"/>
      <c r="BK36"/>
      <c r="BL36"/>
      <c r="CE36" s="41" t="s">
        <v>1457</v>
      </c>
      <c r="CO36" s="41" t="s">
        <v>1464</v>
      </c>
      <c r="DF36" s="245">
        <v>12</v>
      </c>
      <c r="DG36" s="993" t="s">
        <v>1452</v>
      </c>
      <c r="DH36" s="993"/>
      <c r="DI36" s="993"/>
      <c r="DJ36" s="993"/>
      <c r="DK36" s="993"/>
      <c r="DL36" s="246">
        <f>IF(ISERROR(FIND(DG36,F12,1))=TRUE,0,FIND(DG36,F12,1))</f>
        <v>0</v>
      </c>
      <c r="DM36" s="245">
        <f t="shared" si="1"/>
        <v>0</v>
      </c>
      <c r="DN36" s="247">
        <f>LEN(DG36)</f>
        <v>6</v>
      </c>
      <c r="DO36" s="247"/>
      <c r="DP36" s="247"/>
    </row>
    <row r="37" spans="2:120" ht="16.5" customHeight="1">
      <c r="B37" s="792"/>
      <c r="C37" s="793"/>
      <c r="D37" s="793"/>
      <c r="E37" s="794"/>
      <c r="F37" s="1014" t="s">
        <v>663</v>
      </c>
      <c r="G37" s="986"/>
      <c r="H37" s="986"/>
      <c r="I37" s="986"/>
      <c r="J37" s="986"/>
      <c r="K37" s="986"/>
      <c r="L37" s="986"/>
      <c r="M37" s="986"/>
      <c r="N37" s="986"/>
      <c r="O37" s="986"/>
      <c r="P37" s="986"/>
      <c r="Q37" s="775"/>
      <c r="R37" s="776"/>
      <c r="S37" s="776"/>
      <c r="T37" s="776"/>
      <c r="U37" s="776"/>
      <c r="V37" s="776"/>
      <c r="W37" s="776"/>
      <c r="X37" s="776"/>
      <c r="Y37" s="776"/>
      <c r="Z37" s="776"/>
      <c r="AA37" s="777"/>
      <c r="AB37" s="775"/>
      <c r="AC37" s="776"/>
      <c r="AD37" s="776"/>
      <c r="AE37" s="776"/>
      <c r="AF37" s="776"/>
      <c r="AG37" s="776"/>
      <c r="AH37" s="776"/>
      <c r="AI37" s="776"/>
      <c r="AJ37" s="776"/>
      <c r="AK37" s="776"/>
      <c r="AL37" s="777"/>
      <c r="AM37" s="109"/>
      <c r="AN37" s="786"/>
      <c r="AO37" s="786"/>
      <c r="AP37" s="786"/>
      <c r="AQ37" s="786"/>
      <c r="AR37" s="786"/>
      <c r="AS37" s="786"/>
      <c r="AT37" s="786"/>
      <c r="AU37" s="786"/>
      <c r="AV37" s="786"/>
      <c r="AW37" s="786"/>
      <c r="AX37" s="1007"/>
      <c r="AY37" s="110"/>
      <c r="BA37"/>
      <c r="BB37"/>
      <c r="BC37"/>
      <c r="BD37"/>
      <c r="BE37"/>
      <c r="BF37"/>
      <c r="BG37"/>
      <c r="BH37"/>
      <c r="BI37"/>
      <c r="BJ37"/>
      <c r="BK37"/>
      <c r="BL37"/>
      <c r="CE37" s="41" t="s">
        <v>1458</v>
      </c>
      <c r="CO37" s="41" t="s">
        <v>1469</v>
      </c>
      <c r="DF37" s="247"/>
      <c r="DG37" s="247"/>
      <c r="DH37" s="247"/>
      <c r="DI37" s="247"/>
      <c r="DJ37" s="247"/>
      <c r="DK37" s="247"/>
      <c r="DL37" s="247"/>
      <c r="DM37" s="247">
        <f>COUNTIF(DM25:DM36,"&gt;0")</f>
        <v>0</v>
      </c>
      <c r="DN37" s="247"/>
      <c r="DO37" s="247"/>
      <c r="DP37" s="247"/>
    </row>
    <row r="38" spans="2:120" ht="16.5" customHeight="1">
      <c r="B38" s="792"/>
      <c r="C38" s="793"/>
      <c r="D38" s="793"/>
      <c r="E38" s="794"/>
      <c r="F38" s="1017"/>
      <c r="G38" s="1012"/>
      <c r="H38" s="1012"/>
      <c r="I38" s="1012"/>
      <c r="J38" s="1012"/>
      <c r="K38" s="1012"/>
      <c r="L38" s="1012"/>
      <c r="M38" s="1012"/>
      <c r="N38" s="1012"/>
      <c r="O38" s="1012"/>
      <c r="P38" s="1018"/>
      <c r="Q38" s="438"/>
      <c r="R38" s="113"/>
      <c r="S38" s="113"/>
      <c r="T38" s="113"/>
      <c r="U38" s="113"/>
      <c r="V38" s="113"/>
      <c r="W38" s="113"/>
      <c r="X38" s="113"/>
      <c r="Y38" s="113"/>
      <c r="Z38" s="113"/>
      <c r="AA38" s="114"/>
      <c r="AB38" s="112"/>
      <c r="AC38" s="113"/>
      <c r="AD38" s="113"/>
      <c r="AE38" s="113"/>
      <c r="AF38" s="113"/>
      <c r="AG38" s="113"/>
      <c r="AH38" s="113"/>
      <c r="AI38" s="113"/>
      <c r="AJ38" s="113"/>
      <c r="AK38" s="113"/>
      <c r="AL38" s="114"/>
      <c r="AM38" s="788" t="s">
        <v>486</v>
      </c>
      <c r="AN38" s="788"/>
      <c r="AO38" s="788"/>
      <c r="AP38" s="788"/>
      <c r="AQ38" s="788"/>
      <c r="AR38" s="788"/>
      <c r="AS38" s="100"/>
      <c r="AT38" s="778" t="s">
        <v>487</v>
      </c>
      <c r="AU38" s="608"/>
      <c r="AV38" s="608"/>
      <c r="AW38" s="608"/>
      <c r="AX38" s="608"/>
      <c r="AY38" s="779"/>
      <c r="BA38"/>
      <c r="BB38"/>
      <c r="BC38"/>
      <c r="BD38"/>
      <c r="BE38"/>
      <c r="BF38"/>
      <c r="BG38"/>
      <c r="BH38"/>
      <c r="BI38"/>
      <c r="BJ38"/>
      <c r="BK38"/>
      <c r="BL38"/>
      <c r="CE38" s="41" t="s">
        <v>1459</v>
      </c>
      <c r="CO38" s="41" t="s">
        <v>1465</v>
      </c>
      <c r="DF38" s="247"/>
      <c r="DG38" s="247"/>
      <c r="DH38" s="247"/>
      <c r="DI38" s="247"/>
      <c r="DJ38" s="247"/>
      <c r="DK38" s="247"/>
      <c r="DL38" s="247"/>
      <c r="DM38" s="247"/>
      <c r="DN38" s="247"/>
      <c r="DO38" s="247"/>
      <c r="DP38" s="247"/>
    </row>
    <row r="39" spans="2:83" ht="16.5" customHeight="1">
      <c r="B39" s="792"/>
      <c r="C39" s="793"/>
      <c r="D39" s="793"/>
      <c r="E39" s="794"/>
      <c r="F39" s="1019"/>
      <c r="G39" s="1013"/>
      <c r="H39" s="1013"/>
      <c r="I39" s="1013"/>
      <c r="J39" s="1013"/>
      <c r="K39" s="1013"/>
      <c r="L39" s="1013"/>
      <c r="M39" s="1013"/>
      <c r="N39" s="1013"/>
      <c r="O39" s="1013"/>
      <c r="P39" s="1020"/>
      <c r="Q39" s="115"/>
      <c r="R39" s="115"/>
      <c r="S39" s="116"/>
      <c r="T39" s="116"/>
      <c r="U39" s="116"/>
      <c r="V39" s="116"/>
      <c r="W39" s="116"/>
      <c r="X39" s="116"/>
      <c r="Y39" s="116"/>
      <c r="Z39" s="116"/>
      <c r="AA39" s="117"/>
      <c r="AB39" s="115"/>
      <c r="AC39" s="115"/>
      <c r="AD39" s="116"/>
      <c r="AE39" s="116"/>
      <c r="AF39" s="116"/>
      <c r="AG39" s="116"/>
      <c r="AH39" s="116"/>
      <c r="AI39" s="116"/>
      <c r="AJ39" s="116"/>
      <c r="AK39" s="116"/>
      <c r="AL39" s="117"/>
      <c r="AM39" s="781" t="s">
        <v>918</v>
      </c>
      <c r="AN39" s="782"/>
      <c r="AO39" s="782"/>
      <c r="AP39" s="782"/>
      <c r="AQ39" s="753"/>
      <c r="AR39" s="753"/>
      <c r="AS39" s="787"/>
      <c r="AT39" s="780"/>
      <c r="AU39" s="718"/>
      <c r="AV39" s="718"/>
      <c r="AW39" s="718"/>
      <c r="AX39" s="718"/>
      <c r="AY39" s="750"/>
      <c r="BA39"/>
      <c r="BB39"/>
      <c r="BC39"/>
      <c r="BD39"/>
      <c r="BE39"/>
      <c r="BF39"/>
      <c r="BG39"/>
      <c r="BH39"/>
      <c r="BI39"/>
      <c r="BJ39"/>
      <c r="BK39"/>
      <c r="BL39"/>
      <c r="CE39" s="41" t="s">
        <v>1460</v>
      </c>
    </row>
    <row r="40" spans="2:83" ht="16.5" customHeight="1">
      <c r="B40" s="792"/>
      <c r="C40" s="793"/>
      <c r="D40" s="793"/>
      <c r="E40" s="794"/>
      <c r="F40" s="1010" t="s">
        <v>1601</v>
      </c>
      <c r="G40" s="1010"/>
      <c r="H40" s="1010"/>
      <c r="I40" s="1010"/>
      <c r="J40" s="1010"/>
      <c r="K40" s="1010"/>
      <c r="L40" s="1010"/>
      <c r="M40" s="1010"/>
      <c r="N40" s="1010"/>
      <c r="O40" s="1010"/>
      <c r="P40" s="1011"/>
      <c r="Q40" s="769" t="s">
        <v>1468</v>
      </c>
      <c r="R40" s="703"/>
      <c r="S40" s="703"/>
      <c r="T40" s="116"/>
      <c r="U40" s="116"/>
      <c r="V40" s="116"/>
      <c r="W40" s="116"/>
      <c r="X40" s="116"/>
      <c r="Y40" s="116"/>
      <c r="Z40" s="116"/>
      <c r="AA40" s="117"/>
      <c r="AB40" s="769" t="s">
        <v>1468</v>
      </c>
      <c r="AC40" s="703"/>
      <c r="AD40" s="703"/>
      <c r="AE40" s="116"/>
      <c r="AF40" s="116"/>
      <c r="AG40" s="116"/>
      <c r="AH40" s="116"/>
      <c r="AI40" s="116"/>
      <c r="AJ40" s="116"/>
      <c r="AK40" s="116"/>
      <c r="AL40" s="117"/>
      <c r="AM40" s="100"/>
      <c r="AN40" s="100"/>
      <c r="AO40" s="100"/>
      <c r="AP40" s="100"/>
      <c r="AQ40" s="100" t="s">
        <v>488</v>
      </c>
      <c r="AR40" s="225"/>
      <c r="AS40" s="100" t="s">
        <v>489</v>
      </c>
      <c r="AT40" s="738"/>
      <c r="AU40" s="739"/>
      <c r="AV40" s="739"/>
      <c r="AW40" s="739"/>
      <c r="AX40" s="739"/>
      <c r="AY40" s="740"/>
      <c r="BA40"/>
      <c r="BB40"/>
      <c r="BC40"/>
      <c r="BD40"/>
      <c r="BE40"/>
      <c r="BF40"/>
      <c r="BG40"/>
      <c r="BH40"/>
      <c r="BI40"/>
      <c r="BJ40"/>
      <c r="BK40"/>
      <c r="BL40"/>
      <c r="CE40" s="41" t="s">
        <v>1461</v>
      </c>
    </row>
    <row r="41" spans="2:83" ht="16.5" customHeight="1">
      <c r="B41" s="792"/>
      <c r="C41" s="793"/>
      <c r="D41" s="793"/>
      <c r="E41" s="794"/>
      <c r="F41" s="802" t="s">
        <v>1595</v>
      </c>
      <c r="G41" s="802"/>
      <c r="H41" s="798"/>
      <c r="I41" s="798"/>
      <c r="J41" s="798"/>
      <c r="K41" s="798"/>
      <c r="L41" s="798"/>
      <c r="M41" s="798"/>
      <c r="N41" s="798"/>
      <c r="O41" s="798"/>
      <c r="P41" s="799"/>
      <c r="Q41" s="118"/>
      <c r="R41" s="770"/>
      <c r="S41" s="770"/>
      <c r="T41" s="770"/>
      <c r="U41" s="770"/>
      <c r="V41" s="770"/>
      <c r="W41" s="770"/>
      <c r="X41" s="770"/>
      <c r="Y41" s="770"/>
      <c r="Z41" s="770"/>
      <c r="AA41" s="117"/>
      <c r="AB41" s="118"/>
      <c r="AC41" s="770"/>
      <c r="AD41" s="770"/>
      <c r="AE41" s="770"/>
      <c r="AF41" s="770"/>
      <c r="AG41" s="770"/>
      <c r="AH41" s="770"/>
      <c r="AI41" s="770"/>
      <c r="AJ41" s="770"/>
      <c r="AK41" s="770"/>
      <c r="AL41" s="117"/>
      <c r="AM41" s="103" t="s">
        <v>490</v>
      </c>
      <c r="AN41" s="226"/>
      <c r="AO41" s="103" t="s">
        <v>489</v>
      </c>
      <c r="AP41" s="103"/>
      <c r="AQ41" s="103" t="s">
        <v>491</v>
      </c>
      <c r="AR41" s="226"/>
      <c r="AS41" s="103" t="s">
        <v>489</v>
      </c>
      <c r="AT41" s="741"/>
      <c r="AU41" s="742"/>
      <c r="AV41" s="742"/>
      <c r="AW41" s="742"/>
      <c r="AX41" s="742"/>
      <c r="AY41" s="743"/>
      <c r="BA41"/>
      <c r="BB41"/>
      <c r="BC41"/>
      <c r="BD41"/>
      <c r="BE41"/>
      <c r="BF41"/>
      <c r="BG41"/>
      <c r="BH41"/>
      <c r="BI41"/>
      <c r="BJ41"/>
      <c r="BK41"/>
      <c r="BL41"/>
      <c r="CE41" s="41" t="s">
        <v>1462</v>
      </c>
    </row>
    <row r="42" spans="2:64" ht="16.5" customHeight="1">
      <c r="B42" s="792"/>
      <c r="C42" s="793"/>
      <c r="D42" s="793"/>
      <c r="E42" s="794"/>
      <c r="F42" s="802"/>
      <c r="G42" s="802"/>
      <c r="H42" s="800"/>
      <c r="I42" s="800"/>
      <c r="J42" s="800"/>
      <c r="K42" s="800"/>
      <c r="L42" s="800"/>
      <c r="M42" s="800"/>
      <c r="N42" s="800"/>
      <c r="O42" s="800"/>
      <c r="P42" s="801"/>
      <c r="Q42" s="771">
        <f>IF(R41="その他","(","")</f>
      </c>
      <c r="R42" s="770"/>
      <c r="S42" s="770"/>
      <c r="T42" s="770"/>
      <c r="U42" s="770"/>
      <c r="V42" s="770"/>
      <c r="W42" s="770"/>
      <c r="X42" s="770"/>
      <c r="Y42" s="770"/>
      <c r="Z42" s="770"/>
      <c r="AA42" s="766">
        <f>IF(R41="その他",")","")</f>
      </c>
      <c r="AB42" s="771">
        <f>IF(AC41="その他","(","")</f>
      </c>
      <c r="AC42" s="770"/>
      <c r="AD42" s="770"/>
      <c r="AE42" s="770"/>
      <c r="AF42" s="770"/>
      <c r="AG42" s="770"/>
      <c r="AH42" s="770"/>
      <c r="AI42" s="770"/>
      <c r="AJ42" s="770"/>
      <c r="AK42" s="770"/>
      <c r="AL42" s="766">
        <f>IF(AC39="その他",")","")</f>
      </c>
      <c r="AM42" s="100"/>
      <c r="AN42" s="100"/>
      <c r="AO42" s="100"/>
      <c r="AP42" s="100"/>
      <c r="AQ42" s="100"/>
      <c r="AR42" s="100"/>
      <c r="AS42" s="100"/>
      <c r="AT42" s="738"/>
      <c r="AU42" s="739"/>
      <c r="AV42" s="739"/>
      <c r="AW42" s="739"/>
      <c r="AX42" s="739"/>
      <c r="AY42" s="740"/>
      <c r="BA42"/>
      <c r="BB42"/>
      <c r="BC42"/>
      <c r="BD42"/>
      <c r="BE42"/>
      <c r="BF42"/>
      <c r="BG42"/>
      <c r="BH42"/>
      <c r="BI42"/>
      <c r="BJ42"/>
      <c r="BK42"/>
      <c r="BL42"/>
    </row>
    <row r="43" spans="2:64" ht="16.5" customHeight="1">
      <c r="B43" s="792"/>
      <c r="C43" s="793"/>
      <c r="D43" s="793"/>
      <c r="E43" s="794"/>
      <c r="F43" s="802" t="s">
        <v>1598</v>
      </c>
      <c r="G43" s="802"/>
      <c r="H43" s="798"/>
      <c r="I43" s="798"/>
      <c r="J43" s="798"/>
      <c r="K43" s="798"/>
      <c r="L43" s="798"/>
      <c r="M43" s="798"/>
      <c r="N43" s="798"/>
      <c r="O43" s="798"/>
      <c r="P43" s="799"/>
      <c r="Q43" s="771"/>
      <c r="R43" s="764"/>
      <c r="S43" s="764"/>
      <c r="T43" s="764"/>
      <c r="U43" s="764"/>
      <c r="V43" s="764"/>
      <c r="W43" s="764"/>
      <c r="X43" s="764"/>
      <c r="Y43" s="764"/>
      <c r="Z43" s="764"/>
      <c r="AA43" s="766"/>
      <c r="AB43" s="771"/>
      <c r="AC43" s="763"/>
      <c r="AD43" s="764"/>
      <c r="AE43" s="764"/>
      <c r="AF43" s="764"/>
      <c r="AG43" s="764"/>
      <c r="AH43" s="764"/>
      <c r="AI43" s="764"/>
      <c r="AJ43" s="764"/>
      <c r="AK43" s="764"/>
      <c r="AL43" s="766"/>
      <c r="AM43" s="103" t="s">
        <v>490</v>
      </c>
      <c r="AN43" s="226"/>
      <c r="AO43" s="103" t="s">
        <v>489</v>
      </c>
      <c r="AP43" s="103"/>
      <c r="AQ43" s="103" t="s">
        <v>491</v>
      </c>
      <c r="AR43" s="226"/>
      <c r="AS43" s="103" t="s">
        <v>489</v>
      </c>
      <c r="AT43" s="741"/>
      <c r="AU43" s="742"/>
      <c r="AV43" s="742"/>
      <c r="AW43" s="742"/>
      <c r="AX43" s="742"/>
      <c r="AY43" s="743"/>
      <c r="BA43"/>
      <c r="BB43"/>
      <c r="BC43"/>
      <c r="BD43"/>
      <c r="BE43"/>
      <c r="BF43"/>
      <c r="BG43"/>
      <c r="BH43"/>
      <c r="BI43"/>
      <c r="BJ43"/>
      <c r="BK43"/>
      <c r="BL43"/>
    </row>
    <row r="44" spans="2:64" ht="16.5" customHeight="1">
      <c r="B44" s="792"/>
      <c r="C44" s="793"/>
      <c r="D44" s="793"/>
      <c r="E44" s="794"/>
      <c r="F44" s="802"/>
      <c r="G44" s="802"/>
      <c r="H44" s="800"/>
      <c r="I44" s="800"/>
      <c r="J44" s="800"/>
      <c r="K44" s="800"/>
      <c r="L44" s="800"/>
      <c r="M44" s="800"/>
      <c r="N44" s="800"/>
      <c r="O44" s="800"/>
      <c r="P44" s="801"/>
      <c r="Q44" s="118"/>
      <c r="R44" s="764"/>
      <c r="S44" s="764"/>
      <c r="T44" s="764"/>
      <c r="U44" s="764"/>
      <c r="V44" s="764"/>
      <c r="W44" s="764"/>
      <c r="X44" s="764"/>
      <c r="Y44" s="764"/>
      <c r="Z44" s="764"/>
      <c r="AA44" s="117"/>
      <c r="AB44" s="118"/>
      <c r="AC44" s="763"/>
      <c r="AD44" s="764"/>
      <c r="AE44" s="764"/>
      <c r="AF44" s="764"/>
      <c r="AG44" s="764"/>
      <c r="AH44" s="764"/>
      <c r="AI44" s="764"/>
      <c r="AJ44" s="764"/>
      <c r="AK44" s="764"/>
      <c r="AL44" s="117"/>
      <c r="AM44" s="100"/>
      <c r="AN44" s="100"/>
      <c r="AO44" s="100"/>
      <c r="AP44" s="100"/>
      <c r="AQ44" s="100"/>
      <c r="AR44" s="100"/>
      <c r="AS44" s="100"/>
      <c r="AT44" s="738"/>
      <c r="AU44" s="739"/>
      <c r="AV44" s="739"/>
      <c r="AW44" s="739"/>
      <c r="AX44" s="739"/>
      <c r="AY44" s="740"/>
      <c r="BA44"/>
      <c r="BB44"/>
      <c r="BC44"/>
      <c r="BD44"/>
      <c r="BE44"/>
      <c r="BF44"/>
      <c r="BG44"/>
      <c r="BH44"/>
      <c r="BI44"/>
      <c r="BJ44"/>
      <c r="BK44"/>
      <c r="BL44"/>
    </row>
    <row r="45" spans="2:64" ht="16.5" customHeight="1">
      <c r="B45" s="792"/>
      <c r="C45" s="793"/>
      <c r="D45" s="793"/>
      <c r="E45" s="794"/>
      <c r="F45" s="802" t="s">
        <v>1599</v>
      </c>
      <c r="G45" s="802"/>
      <c r="H45" s="798"/>
      <c r="I45" s="798"/>
      <c r="J45" s="798"/>
      <c r="K45" s="798"/>
      <c r="L45" s="798"/>
      <c r="M45" s="798"/>
      <c r="N45" s="798"/>
      <c r="O45" s="798"/>
      <c r="P45" s="799"/>
      <c r="Q45" s="118"/>
      <c r="R45" s="119"/>
      <c r="S45" s="121"/>
      <c r="T45" s="121"/>
      <c r="U45" s="122"/>
      <c r="V45" s="121"/>
      <c r="W45" s="121"/>
      <c r="X45" s="121"/>
      <c r="Y45" s="121"/>
      <c r="Z45" s="121"/>
      <c r="AA45" s="123"/>
      <c r="AB45" s="124"/>
      <c r="AC45" s="121"/>
      <c r="AD45" s="121"/>
      <c r="AE45" s="121"/>
      <c r="AF45" s="122"/>
      <c r="AG45" s="121"/>
      <c r="AH45" s="121"/>
      <c r="AI45" s="121"/>
      <c r="AJ45" s="121"/>
      <c r="AK45" s="121"/>
      <c r="AL45" s="123"/>
      <c r="AM45" s="103" t="s">
        <v>490</v>
      </c>
      <c r="AN45" s="226"/>
      <c r="AO45" s="103" t="s">
        <v>489</v>
      </c>
      <c r="AP45" s="103"/>
      <c r="AQ45" s="103" t="s">
        <v>491</v>
      </c>
      <c r="AR45" s="226"/>
      <c r="AS45" s="103" t="s">
        <v>489</v>
      </c>
      <c r="AT45" s="741"/>
      <c r="AU45" s="742"/>
      <c r="AV45" s="742"/>
      <c r="AW45" s="742"/>
      <c r="AX45" s="742"/>
      <c r="AY45" s="743"/>
      <c r="BI45"/>
      <c r="BJ45"/>
      <c r="BK45"/>
      <c r="BL45"/>
    </row>
    <row r="46" spans="2:64" ht="16.5" customHeight="1">
      <c r="B46" s="792"/>
      <c r="C46" s="793"/>
      <c r="D46" s="793"/>
      <c r="E46" s="794"/>
      <c r="F46" s="802"/>
      <c r="G46" s="802"/>
      <c r="H46" s="800"/>
      <c r="I46" s="800"/>
      <c r="J46" s="800"/>
      <c r="K46" s="800"/>
      <c r="L46" s="800"/>
      <c r="M46" s="800"/>
      <c r="N46" s="800"/>
      <c r="O46" s="800"/>
      <c r="P46" s="801"/>
      <c r="Q46" s="767" t="s">
        <v>492</v>
      </c>
      <c r="R46" s="768"/>
      <c r="S46" s="768"/>
      <c r="T46" s="768"/>
      <c r="U46" s="768"/>
      <c r="V46" s="768"/>
      <c r="W46" s="768"/>
      <c r="X46" s="768"/>
      <c r="Y46" s="768"/>
      <c r="Z46" s="119"/>
      <c r="AA46" s="117"/>
      <c r="AB46" s="767" t="s">
        <v>492</v>
      </c>
      <c r="AC46" s="768"/>
      <c r="AD46" s="768"/>
      <c r="AE46" s="768"/>
      <c r="AF46" s="768"/>
      <c r="AG46" s="768"/>
      <c r="AH46" s="768"/>
      <c r="AI46" s="768"/>
      <c r="AJ46" s="768"/>
      <c r="AK46" s="119"/>
      <c r="AL46" s="117"/>
      <c r="AM46" s="100"/>
      <c r="AN46" s="100"/>
      <c r="AO46" s="100"/>
      <c r="AP46" s="100"/>
      <c r="AQ46" s="100"/>
      <c r="AR46" s="100"/>
      <c r="AS46" s="100"/>
      <c r="AT46" s="738"/>
      <c r="AU46" s="739"/>
      <c r="AV46" s="739"/>
      <c r="AW46" s="739"/>
      <c r="AX46" s="739"/>
      <c r="AY46" s="740"/>
      <c r="BI46"/>
      <c r="BJ46"/>
      <c r="BK46"/>
      <c r="BL46"/>
    </row>
    <row r="47" spans="2:64" ht="16.5" customHeight="1">
      <c r="B47" s="792"/>
      <c r="C47" s="793"/>
      <c r="D47" s="793"/>
      <c r="E47" s="794"/>
      <c r="F47" s="802" t="s">
        <v>1600</v>
      </c>
      <c r="G47" s="802"/>
      <c r="H47" s="798"/>
      <c r="I47" s="798"/>
      <c r="J47" s="798"/>
      <c r="K47" s="798"/>
      <c r="L47" s="798"/>
      <c r="M47" s="798"/>
      <c r="N47" s="798"/>
      <c r="O47" s="798"/>
      <c r="P47" s="799"/>
      <c r="Q47" s="760" t="s">
        <v>379</v>
      </c>
      <c r="R47" s="761"/>
      <c r="S47" s="761"/>
      <c r="T47" s="761"/>
      <c r="U47" s="761"/>
      <c r="V47" s="761"/>
      <c r="W47" s="761"/>
      <c r="X47" s="761"/>
      <c r="Y47" s="761"/>
      <c r="Z47" s="761"/>
      <c r="AA47" s="765" t="s">
        <v>380</v>
      </c>
      <c r="AB47" s="760" t="s">
        <v>379</v>
      </c>
      <c r="AC47" s="761"/>
      <c r="AD47" s="761"/>
      <c r="AE47" s="761"/>
      <c r="AF47" s="761"/>
      <c r="AG47" s="761"/>
      <c r="AH47" s="761"/>
      <c r="AI47" s="761"/>
      <c r="AJ47" s="761"/>
      <c r="AK47" s="761"/>
      <c r="AL47" s="765" t="s">
        <v>380</v>
      </c>
      <c r="AM47" s="103" t="s">
        <v>490</v>
      </c>
      <c r="AN47" s="226"/>
      <c r="AO47" s="103" t="s">
        <v>489</v>
      </c>
      <c r="AP47" s="103"/>
      <c r="AQ47" s="103" t="s">
        <v>491</v>
      </c>
      <c r="AR47" s="226"/>
      <c r="AS47" s="103" t="s">
        <v>489</v>
      </c>
      <c r="AT47" s="741"/>
      <c r="AU47" s="742"/>
      <c r="AV47" s="742"/>
      <c r="AW47" s="742"/>
      <c r="AX47" s="742"/>
      <c r="AY47" s="743"/>
      <c r="BI47"/>
      <c r="BJ47"/>
      <c r="BK47"/>
      <c r="BL47"/>
    </row>
    <row r="48" spans="2:64" ht="16.5" customHeight="1">
      <c r="B48" s="792"/>
      <c r="C48" s="793"/>
      <c r="D48" s="793"/>
      <c r="E48" s="794"/>
      <c r="F48" s="802"/>
      <c r="G48" s="802"/>
      <c r="H48" s="800"/>
      <c r="I48" s="800"/>
      <c r="J48" s="800"/>
      <c r="K48" s="800"/>
      <c r="L48" s="800"/>
      <c r="M48" s="800"/>
      <c r="N48" s="800"/>
      <c r="O48" s="800"/>
      <c r="P48" s="801"/>
      <c r="Q48" s="760"/>
      <c r="R48" s="762"/>
      <c r="S48" s="762"/>
      <c r="T48" s="762"/>
      <c r="U48" s="762"/>
      <c r="V48" s="762"/>
      <c r="W48" s="762"/>
      <c r="X48" s="762"/>
      <c r="Y48" s="762"/>
      <c r="Z48" s="762"/>
      <c r="AA48" s="765"/>
      <c r="AB48" s="760"/>
      <c r="AC48" s="762"/>
      <c r="AD48" s="762"/>
      <c r="AE48" s="762"/>
      <c r="AF48" s="762"/>
      <c r="AG48" s="762"/>
      <c r="AH48" s="762"/>
      <c r="AI48" s="762"/>
      <c r="AJ48" s="762"/>
      <c r="AK48" s="762"/>
      <c r="AL48" s="765"/>
      <c r="AM48" s="100"/>
      <c r="AN48" s="100"/>
      <c r="AO48" s="100"/>
      <c r="AP48" s="100"/>
      <c r="AQ48" s="100"/>
      <c r="AR48" s="100"/>
      <c r="AS48" s="100"/>
      <c r="AT48" s="738"/>
      <c r="AU48" s="739"/>
      <c r="AV48" s="739"/>
      <c r="AW48" s="739"/>
      <c r="AX48" s="739"/>
      <c r="AY48" s="740"/>
      <c r="BI48"/>
      <c r="BJ48"/>
      <c r="BK48"/>
      <c r="BL48"/>
    </row>
    <row r="49" spans="2:64" ht="16.5" customHeight="1">
      <c r="B49" s="792"/>
      <c r="C49" s="793"/>
      <c r="D49" s="793"/>
      <c r="E49" s="794"/>
      <c r="F49" s="1021"/>
      <c r="G49" s="1021"/>
      <c r="H49" s="1021"/>
      <c r="I49" s="1021"/>
      <c r="J49" s="1021"/>
      <c r="K49" s="1021"/>
      <c r="L49" s="1021"/>
      <c r="M49" s="1021"/>
      <c r="N49" s="1021"/>
      <c r="O49" s="1021"/>
      <c r="P49" s="1022"/>
      <c r="Q49" s="124"/>
      <c r="R49" s="121"/>
      <c r="S49" s="121"/>
      <c r="T49" s="121"/>
      <c r="U49" s="121"/>
      <c r="V49" s="121"/>
      <c r="W49" s="121"/>
      <c r="X49" s="121"/>
      <c r="Y49" s="121"/>
      <c r="Z49" s="121"/>
      <c r="AA49" s="123"/>
      <c r="AB49" s="124"/>
      <c r="AC49" s="121"/>
      <c r="AD49" s="121"/>
      <c r="AE49" s="121"/>
      <c r="AF49" s="121"/>
      <c r="AG49" s="121"/>
      <c r="AH49" s="121"/>
      <c r="AI49" s="121"/>
      <c r="AJ49" s="121"/>
      <c r="AK49" s="121"/>
      <c r="AL49" s="123"/>
      <c r="AM49" s="103" t="s">
        <v>490</v>
      </c>
      <c r="AN49" s="226"/>
      <c r="AO49" s="103" t="s">
        <v>489</v>
      </c>
      <c r="AP49" s="103"/>
      <c r="AQ49" s="103" t="s">
        <v>491</v>
      </c>
      <c r="AR49" s="226"/>
      <c r="AS49" s="103" t="s">
        <v>489</v>
      </c>
      <c r="AT49" s="741"/>
      <c r="AU49" s="742"/>
      <c r="AV49" s="742"/>
      <c r="AW49" s="742"/>
      <c r="AX49" s="742"/>
      <c r="AY49" s="743"/>
      <c r="BI49"/>
      <c r="BJ49"/>
      <c r="BK49"/>
      <c r="BL49"/>
    </row>
    <row r="50" spans="2:64" ht="16.5" customHeight="1">
      <c r="B50" s="792"/>
      <c r="C50" s="793"/>
      <c r="D50" s="793"/>
      <c r="E50" s="794"/>
      <c r="F50" s="1021"/>
      <c r="G50" s="1021"/>
      <c r="H50" s="1021"/>
      <c r="I50" s="1021"/>
      <c r="J50" s="1021"/>
      <c r="K50" s="1021"/>
      <c r="L50" s="1021"/>
      <c r="M50" s="1021"/>
      <c r="N50" s="1021"/>
      <c r="O50" s="1021"/>
      <c r="P50" s="1022"/>
      <c r="Q50" s="124"/>
      <c r="R50" s="121"/>
      <c r="S50" s="121"/>
      <c r="T50" s="121"/>
      <c r="U50" s="121"/>
      <c r="V50" s="121"/>
      <c r="W50" s="121"/>
      <c r="X50" s="121"/>
      <c r="Y50" s="121"/>
      <c r="Z50" s="121"/>
      <c r="AA50" s="123"/>
      <c r="AB50" s="757"/>
      <c r="AC50" s="758"/>
      <c r="AD50" s="758"/>
      <c r="AE50" s="758"/>
      <c r="AF50" s="758"/>
      <c r="AG50" s="758"/>
      <c r="AH50" s="758"/>
      <c r="AI50" s="758"/>
      <c r="AJ50" s="758"/>
      <c r="AK50" s="758"/>
      <c r="AL50" s="759"/>
      <c r="AM50" s="100"/>
      <c r="AN50" s="100"/>
      <c r="AO50" s="100"/>
      <c r="AP50" s="100"/>
      <c r="AQ50" s="100"/>
      <c r="AR50" s="100"/>
      <c r="AS50" s="100"/>
      <c r="AT50" s="738"/>
      <c r="AU50" s="739"/>
      <c r="AV50" s="739"/>
      <c r="AW50" s="739"/>
      <c r="AX50" s="739"/>
      <c r="AY50" s="740"/>
      <c r="BI50"/>
      <c r="BJ50"/>
      <c r="BK50"/>
      <c r="BL50"/>
    </row>
    <row r="51" spans="2:64" ht="16.5" customHeight="1">
      <c r="B51" s="795"/>
      <c r="C51" s="796"/>
      <c r="D51" s="796"/>
      <c r="E51" s="797"/>
      <c r="F51" s="1023"/>
      <c r="G51" s="1023"/>
      <c r="H51" s="1023"/>
      <c r="I51" s="1023"/>
      <c r="J51" s="1023"/>
      <c r="K51" s="1023"/>
      <c r="L51" s="1023"/>
      <c r="M51" s="1023"/>
      <c r="N51" s="1023"/>
      <c r="O51" s="1023"/>
      <c r="P51" s="1024"/>
      <c r="Q51" s="126"/>
      <c r="R51" s="126"/>
      <c r="S51" s="126"/>
      <c r="T51" s="126"/>
      <c r="U51" s="126"/>
      <c r="V51" s="126"/>
      <c r="W51" s="126"/>
      <c r="X51" s="126"/>
      <c r="Y51" s="126"/>
      <c r="Z51" s="126"/>
      <c r="AA51" s="126"/>
      <c r="AB51" s="124"/>
      <c r="AC51" s="121"/>
      <c r="AD51" s="121"/>
      <c r="AE51" s="121"/>
      <c r="AF51" s="121"/>
      <c r="AG51" s="121"/>
      <c r="AH51" s="121"/>
      <c r="AI51" s="121"/>
      <c r="AJ51" s="121"/>
      <c r="AK51" s="121"/>
      <c r="AL51" s="123"/>
      <c r="AM51" s="103" t="s">
        <v>490</v>
      </c>
      <c r="AN51" s="226"/>
      <c r="AO51" s="103" t="s">
        <v>489</v>
      </c>
      <c r="AP51" s="103"/>
      <c r="AQ51" s="103" t="s">
        <v>491</v>
      </c>
      <c r="AR51" s="226"/>
      <c r="AS51" s="103" t="s">
        <v>489</v>
      </c>
      <c r="AT51" s="741"/>
      <c r="AU51" s="742"/>
      <c r="AV51" s="742"/>
      <c r="AW51" s="742"/>
      <c r="AX51" s="742"/>
      <c r="AY51" s="743"/>
      <c r="BI51"/>
      <c r="BJ51"/>
      <c r="BK51"/>
      <c r="BL51"/>
    </row>
    <row r="52" spans="2:51" ht="16.5" customHeight="1">
      <c r="B52" s="747" t="s">
        <v>493</v>
      </c>
      <c r="C52" s="609"/>
      <c r="D52" s="609"/>
      <c r="E52" s="748"/>
      <c r="F52" s="751"/>
      <c r="G52" s="752"/>
      <c r="H52" s="752"/>
      <c r="I52" s="120"/>
      <c r="J52" s="120"/>
      <c r="K52" s="120"/>
      <c r="L52" s="220"/>
      <c r="M52" s="120"/>
      <c r="N52" s="120"/>
      <c r="O52" s="120"/>
      <c r="P52" s="120"/>
      <c r="Q52" s="744" t="s">
        <v>494</v>
      </c>
      <c r="R52" s="745"/>
      <c r="S52" s="745"/>
      <c r="T52" s="745"/>
      <c r="U52" s="745"/>
      <c r="V52" s="745"/>
      <c r="W52" s="745"/>
      <c r="X52" s="746"/>
      <c r="Y52" s="746"/>
      <c r="Z52" s="746"/>
      <c r="AA52" s="114"/>
      <c r="AB52" s="744" t="s">
        <v>494</v>
      </c>
      <c r="AC52" s="745"/>
      <c r="AD52" s="745"/>
      <c r="AE52" s="745"/>
      <c r="AF52" s="745"/>
      <c r="AG52" s="745"/>
      <c r="AH52" s="113"/>
      <c r="AI52" s="746"/>
      <c r="AJ52" s="746"/>
      <c r="AK52" s="746"/>
      <c r="AL52" s="114"/>
      <c r="AM52" s="100"/>
      <c r="AN52" s="100"/>
      <c r="AO52" s="100"/>
      <c r="AP52" s="100"/>
      <c r="AQ52" s="100"/>
      <c r="AR52" s="100"/>
      <c r="AS52" s="100"/>
      <c r="AT52" s="738"/>
      <c r="AU52" s="739"/>
      <c r="AV52" s="739"/>
      <c r="AW52" s="739"/>
      <c r="AX52" s="739"/>
      <c r="AY52" s="740"/>
    </row>
    <row r="53" spans="2:51" ht="16.5" customHeight="1">
      <c r="B53" s="749"/>
      <c r="C53" s="609"/>
      <c r="D53" s="609"/>
      <c r="E53" s="748"/>
      <c r="F53" s="125"/>
      <c r="G53" s="639" t="s">
        <v>495</v>
      </c>
      <c r="H53" s="639"/>
      <c r="I53" s="639"/>
      <c r="J53" s="753"/>
      <c r="K53" s="753"/>
      <c r="L53" s="753"/>
      <c r="M53" s="120"/>
      <c r="N53" s="120"/>
      <c r="O53" s="120"/>
      <c r="P53" s="120"/>
      <c r="Q53" s="127" t="s">
        <v>379</v>
      </c>
      <c r="R53" s="605"/>
      <c r="S53" s="605"/>
      <c r="T53" s="605"/>
      <c r="U53" s="605"/>
      <c r="V53" s="605"/>
      <c r="W53" s="605"/>
      <c r="X53" s="605"/>
      <c r="Y53" s="605"/>
      <c r="Z53" s="216" t="s">
        <v>496</v>
      </c>
      <c r="AA53" s="217"/>
      <c r="AB53" s="218"/>
      <c r="AC53" s="219" t="s">
        <v>379</v>
      </c>
      <c r="AD53" s="605"/>
      <c r="AE53" s="605"/>
      <c r="AF53" s="605"/>
      <c r="AG53" s="605"/>
      <c r="AH53" s="605"/>
      <c r="AI53" s="605"/>
      <c r="AJ53" s="605"/>
      <c r="AK53" s="605"/>
      <c r="AL53" s="128" t="s">
        <v>496</v>
      </c>
      <c r="AM53" s="103" t="s">
        <v>490</v>
      </c>
      <c r="AN53" s="226"/>
      <c r="AO53" s="103" t="s">
        <v>489</v>
      </c>
      <c r="AP53" s="103"/>
      <c r="AQ53" s="103" t="s">
        <v>491</v>
      </c>
      <c r="AR53" s="226"/>
      <c r="AS53" s="103" t="s">
        <v>489</v>
      </c>
      <c r="AT53" s="741"/>
      <c r="AU53" s="742"/>
      <c r="AV53" s="742"/>
      <c r="AW53" s="742"/>
      <c r="AX53" s="742"/>
      <c r="AY53" s="743"/>
    </row>
    <row r="54" spans="2:51" ht="16.5" customHeight="1">
      <c r="B54" s="749"/>
      <c r="C54" s="609"/>
      <c r="D54" s="609"/>
      <c r="E54" s="748"/>
      <c r="F54" s="125"/>
      <c r="G54" s="755" t="s">
        <v>497</v>
      </c>
      <c r="H54" s="755"/>
      <c r="I54" s="755"/>
      <c r="J54" s="756"/>
      <c r="K54" s="756"/>
      <c r="L54" s="756"/>
      <c r="M54" s="120"/>
      <c r="N54" s="120"/>
      <c r="O54" s="120"/>
      <c r="P54" s="120"/>
      <c r="Q54" s="118"/>
      <c r="R54" s="121"/>
      <c r="S54" s="121"/>
      <c r="T54" s="121"/>
      <c r="U54" s="121"/>
      <c r="V54" s="121"/>
      <c r="W54" s="121"/>
      <c r="X54" s="121"/>
      <c r="Y54" s="121"/>
      <c r="Z54" s="121"/>
      <c r="AA54" s="123"/>
      <c r="AB54" s="689" t="s">
        <v>498</v>
      </c>
      <c r="AC54" s="690"/>
      <c r="AD54" s="690"/>
      <c r="AE54" s="690"/>
      <c r="AF54" s="690"/>
      <c r="AG54" s="113"/>
      <c r="AH54" s="221"/>
      <c r="AI54" s="746"/>
      <c r="AJ54" s="746"/>
      <c r="AK54" s="746"/>
      <c r="AL54" s="114"/>
      <c r="AM54" s="100"/>
      <c r="AN54" s="100"/>
      <c r="AO54" s="100"/>
      <c r="AP54" s="100"/>
      <c r="AQ54" s="100"/>
      <c r="AR54" s="100"/>
      <c r="AS54" s="100"/>
      <c r="AT54" s="738"/>
      <c r="AU54" s="739"/>
      <c r="AV54" s="739"/>
      <c r="AW54" s="739"/>
      <c r="AX54" s="739"/>
      <c r="AY54" s="740"/>
    </row>
    <row r="55" spans="2:51" ht="16.5" customHeight="1">
      <c r="B55" s="749"/>
      <c r="C55" s="609"/>
      <c r="D55" s="609"/>
      <c r="E55" s="748"/>
      <c r="F55" s="125"/>
      <c r="G55" s="755" t="s">
        <v>499</v>
      </c>
      <c r="H55" s="755"/>
      <c r="I55" s="755"/>
      <c r="J55" s="756"/>
      <c r="K55" s="756"/>
      <c r="L55" s="756"/>
      <c r="M55" s="120"/>
      <c r="N55" s="120"/>
      <c r="O55" s="120"/>
      <c r="P55" s="120"/>
      <c r="Q55" s="744" t="s">
        <v>500</v>
      </c>
      <c r="R55" s="745"/>
      <c r="S55" s="745"/>
      <c r="T55" s="745"/>
      <c r="U55" s="745"/>
      <c r="V55" s="745"/>
      <c r="W55" s="745"/>
      <c r="X55" s="746"/>
      <c r="Y55" s="746"/>
      <c r="Z55" s="746"/>
      <c r="AA55" s="114"/>
      <c r="AB55" s="744" t="s">
        <v>500</v>
      </c>
      <c r="AC55" s="745"/>
      <c r="AD55" s="745"/>
      <c r="AE55" s="745"/>
      <c r="AF55" s="745"/>
      <c r="AG55" s="745"/>
      <c r="AH55" s="131"/>
      <c r="AI55" s="746"/>
      <c r="AJ55" s="746"/>
      <c r="AK55" s="746"/>
      <c r="AL55" s="114"/>
      <c r="AM55" s="103" t="s">
        <v>490</v>
      </c>
      <c r="AN55" s="226"/>
      <c r="AO55" s="103" t="s">
        <v>489</v>
      </c>
      <c r="AP55" s="103"/>
      <c r="AQ55" s="103" t="s">
        <v>491</v>
      </c>
      <c r="AR55" s="226"/>
      <c r="AS55" s="103" t="s">
        <v>489</v>
      </c>
      <c r="AT55" s="741"/>
      <c r="AU55" s="742"/>
      <c r="AV55" s="742"/>
      <c r="AW55" s="742"/>
      <c r="AX55" s="742"/>
      <c r="AY55" s="743"/>
    </row>
    <row r="56" spans="2:51" ht="16.5" customHeight="1">
      <c r="B56" s="720"/>
      <c r="C56" s="718"/>
      <c r="D56" s="718"/>
      <c r="E56" s="750"/>
      <c r="F56" s="638" t="s">
        <v>442</v>
      </c>
      <c r="G56" s="639"/>
      <c r="H56" s="639"/>
      <c r="I56" s="132" t="s">
        <v>379</v>
      </c>
      <c r="J56" s="754"/>
      <c r="K56" s="754"/>
      <c r="L56" s="754"/>
      <c r="M56" s="754"/>
      <c r="N56" s="754"/>
      <c r="O56" s="754"/>
      <c r="P56" s="133" t="s">
        <v>380</v>
      </c>
      <c r="Q56" s="129"/>
      <c r="R56" s="130" t="s">
        <v>379</v>
      </c>
      <c r="S56" s="671"/>
      <c r="T56" s="671"/>
      <c r="U56" s="671"/>
      <c r="V56" s="671"/>
      <c r="W56" s="671"/>
      <c r="X56" s="671"/>
      <c r="Y56" s="671"/>
      <c r="Z56" s="671"/>
      <c r="AA56" s="128" t="s">
        <v>496</v>
      </c>
      <c r="AB56" s="129"/>
      <c r="AC56" s="130" t="s">
        <v>379</v>
      </c>
      <c r="AD56" s="671"/>
      <c r="AE56" s="671"/>
      <c r="AF56" s="671"/>
      <c r="AG56" s="671"/>
      <c r="AH56" s="671"/>
      <c r="AI56" s="671"/>
      <c r="AJ56" s="671"/>
      <c r="AK56" s="671"/>
      <c r="AL56" s="128" t="s">
        <v>496</v>
      </c>
      <c r="AM56" s="725"/>
      <c r="AN56" s="725"/>
      <c r="AO56" s="725"/>
      <c r="AP56" s="725"/>
      <c r="AQ56" s="725"/>
      <c r="AR56" s="725"/>
      <c r="AS56" s="726"/>
      <c r="AT56" s="727"/>
      <c r="AU56" s="728"/>
      <c r="AV56" s="728"/>
      <c r="AW56" s="728"/>
      <c r="AX56" s="728"/>
      <c r="AY56" s="729"/>
    </row>
    <row r="57" spans="2:51" ht="16.5" customHeight="1">
      <c r="B57" s="624" t="s">
        <v>501</v>
      </c>
      <c r="C57" s="625"/>
      <c r="D57" s="625"/>
      <c r="E57" s="626"/>
      <c r="F57" s="104"/>
      <c r="G57" s="732"/>
      <c r="H57" s="733"/>
      <c r="I57" s="733"/>
      <c r="J57" s="714"/>
      <c r="K57" s="614"/>
      <c r="L57" s="614"/>
      <c r="M57" s="614"/>
      <c r="N57" s="614"/>
      <c r="O57" s="614"/>
      <c r="P57" s="730"/>
      <c r="Q57" s="112"/>
      <c r="R57" s="732"/>
      <c r="S57" s="733"/>
      <c r="T57" s="733"/>
      <c r="U57" s="113"/>
      <c r="V57" s="614"/>
      <c r="W57" s="614"/>
      <c r="X57" s="614"/>
      <c r="Y57" s="614"/>
      <c r="Z57" s="614"/>
      <c r="AA57" s="730"/>
      <c r="AB57" s="112"/>
      <c r="AC57" s="732"/>
      <c r="AD57" s="733"/>
      <c r="AE57" s="733"/>
      <c r="AF57" s="113"/>
      <c r="AG57" s="614"/>
      <c r="AH57" s="614"/>
      <c r="AI57" s="614"/>
      <c r="AJ57" s="614"/>
      <c r="AK57" s="614"/>
      <c r="AL57" s="730"/>
      <c r="AM57" s="725"/>
      <c r="AN57" s="725"/>
      <c r="AO57" s="725"/>
      <c r="AP57" s="725"/>
      <c r="AQ57" s="725"/>
      <c r="AR57" s="725"/>
      <c r="AS57" s="726"/>
      <c r="AT57" s="727"/>
      <c r="AU57" s="728"/>
      <c r="AV57" s="728"/>
      <c r="AW57" s="728"/>
      <c r="AX57" s="728"/>
      <c r="AY57" s="729"/>
    </row>
    <row r="58" spans="2:51" ht="16.5" customHeight="1">
      <c r="B58" s="630"/>
      <c r="C58" s="645"/>
      <c r="D58" s="645"/>
      <c r="E58" s="646"/>
      <c r="F58" s="107"/>
      <c r="G58" s="736"/>
      <c r="H58" s="737"/>
      <c r="I58" s="737"/>
      <c r="J58" s="715"/>
      <c r="K58" s="619"/>
      <c r="L58" s="619"/>
      <c r="M58" s="619"/>
      <c r="N58" s="619"/>
      <c r="O58" s="619"/>
      <c r="P58" s="731"/>
      <c r="Q58" s="118"/>
      <c r="R58" s="734"/>
      <c r="S58" s="735"/>
      <c r="T58" s="735"/>
      <c r="U58" s="119"/>
      <c r="V58" s="619"/>
      <c r="W58" s="619"/>
      <c r="X58" s="619"/>
      <c r="Y58" s="619"/>
      <c r="Z58" s="619"/>
      <c r="AA58" s="731"/>
      <c r="AB58" s="118"/>
      <c r="AC58" s="734"/>
      <c r="AD58" s="735"/>
      <c r="AE58" s="735"/>
      <c r="AF58" s="119"/>
      <c r="AG58" s="619"/>
      <c r="AH58" s="619"/>
      <c r="AI58" s="619"/>
      <c r="AJ58" s="619"/>
      <c r="AK58" s="619"/>
      <c r="AL58" s="731"/>
      <c r="AM58" s="725"/>
      <c r="AN58" s="725"/>
      <c r="AO58" s="725"/>
      <c r="AP58" s="725"/>
      <c r="AQ58" s="725"/>
      <c r="AR58" s="725"/>
      <c r="AS58" s="726"/>
      <c r="AT58" s="727"/>
      <c r="AU58" s="728"/>
      <c r="AV58" s="728"/>
      <c r="AW58" s="728"/>
      <c r="AX58" s="728"/>
      <c r="AY58" s="729"/>
    </row>
    <row r="59" spans="2:51" ht="16.5" customHeight="1">
      <c r="B59" s="624" t="s">
        <v>502</v>
      </c>
      <c r="C59" s="625"/>
      <c r="D59" s="625"/>
      <c r="E59" s="626"/>
      <c r="F59" s="104"/>
      <c r="G59" s="614"/>
      <c r="H59" s="614"/>
      <c r="I59" s="614"/>
      <c r="J59" s="714"/>
      <c r="K59" s="716"/>
      <c r="L59" s="716"/>
      <c r="M59" s="716"/>
      <c r="N59" s="716"/>
      <c r="O59" s="716"/>
      <c r="P59" s="723"/>
      <c r="Q59" s="712" t="s">
        <v>503</v>
      </c>
      <c r="R59" s="610"/>
      <c r="S59" s="610"/>
      <c r="T59" s="610"/>
      <c r="U59" s="610"/>
      <c r="V59" s="113"/>
      <c r="W59" s="614"/>
      <c r="X59" s="614"/>
      <c r="Y59" s="614"/>
      <c r="Z59" s="113"/>
      <c r="AA59" s="114"/>
      <c r="AB59" s="712" t="s">
        <v>503</v>
      </c>
      <c r="AC59" s="610"/>
      <c r="AD59" s="610"/>
      <c r="AE59" s="610"/>
      <c r="AF59" s="610"/>
      <c r="AG59" s="113"/>
      <c r="AH59" s="614"/>
      <c r="AI59" s="614"/>
      <c r="AJ59" s="614"/>
      <c r="AK59" s="113"/>
      <c r="AL59" s="114"/>
      <c r="AM59" s="719" t="s">
        <v>504</v>
      </c>
      <c r="AN59" s="608"/>
      <c r="AO59" s="608"/>
      <c r="AP59" s="608"/>
      <c r="AQ59" s="608"/>
      <c r="AR59" s="608"/>
      <c r="AS59" s="608"/>
      <c r="AT59" s="614"/>
      <c r="AU59" s="614"/>
      <c r="AV59" s="614"/>
      <c r="AW59" s="614"/>
      <c r="AX59" s="100"/>
      <c r="AY59" s="106"/>
    </row>
    <row r="60" spans="2:51" ht="16.5" customHeight="1">
      <c r="B60" s="630"/>
      <c r="C60" s="645"/>
      <c r="D60" s="645"/>
      <c r="E60" s="646"/>
      <c r="F60" s="135"/>
      <c r="G60" s="635"/>
      <c r="H60" s="635"/>
      <c r="I60" s="635"/>
      <c r="J60" s="715"/>
      <c r="K60" s="717"/>
      <c r="L60" s="717"/>
      <c r="M60" s="717"/>
      <c r="N60" s="717"/>
      <c r="O60" s="717"/>
      <c r="P60" s="724"/>
      <c r="Q60" s="713"/>
      <c r="R60" s="697"/>
      <c r="S60" s="697"/>
      <c r="T60" s="697"/>
      <c r="U60" s="697"/>
      <c r="V60" s="137"/>
      <c r="W60" s="635"/>
      <c r="X60" s="635"/>
      <c r="Y60" s="635"/>
      <c r="Z60" s="137"/>
      <c r="AA60" s="138"/>
      <c r="AB60" s="713"/>
      <c r="AC60" s="697"/>
      <c r="AD60" s="697"/>
      <c r="AE60" s="697"/>
      <c r="AF60" s="697"/>
      <c r="AG60" s="137"/>
      <c r="AH60" s="635"/>
      <c r="AI60" s="635"/>
      <c r="AJ60" s="635"/>
      <c r="AK60" s="137"/>
      <c r="AL60" s="138"/>
      <c r="AM60" s="720"/>
      <c r="AN60" s="718"/>
      <c r="AO60" s="718"/>
      <c r="AP60" s="718"/>
      <c r="AQ60" s="718"/>
      <c r="AR60" s="718"/>
      <c r="AS60" s="718"/>
      <c r="AT60" s="619"/>
      <c r="AU60" s="619"/>
      <c r="AV60" s="619"/>
      <c r="AW60" s="619"/>
      <c r="AX60" s="103"/>
      <c r="AY60" s="139"/>
    </row>
    <row r="61" spans="2:51" ht="16.5" customHeight="1">
      <c r="B61" s="706" t="s">
        <v>505</v>
      </c>
      <c r="C61" s="707"/>
      <c r="D61" s="707"/>
      <c r="E61" s="708"/>
      <c r="F61" s="104"/>
      <c r="G61" s="614"/>
      <c r="H61" s="614"/>
      <c r="I61" s="614"/>
      <c r="J61" s="633" t="s">
        <v>506</v>
      </c>
      <c r="K61" s="614"/>
      <c r="L61" s="700" t="s">
        <v>507</v>
      </c>
      <c r="M61" s="614"/>
      <c r="N61" s="700" t="s">
        <v>508</v>
      </c>
      <c r="O61" s="633" t="s">
        <v>496</v>
      </c>
      <c r="P61" s="105"/>
      <c r="Q61" s="112"/>
      <c r="R61" s="614"/>
      <c r="S61" s="614"/>
      <c r="T61" s="614"/>
      <c r="U61" s="610" t="s">
        <v>506</v>
      </c>
      <c r="V61" s="614"/>
      <c r="W61" s="702" t="s">
        <v>507</v>
      </c>
      <c r="X61" s="614"/>
      <c r="Y61" s="702" t="s">
        <v>508</v>
      </c>
      <c r="Z61" s="610" t="s">
        <v>496</v>
      </c>
      <c r="AA61" s="114"/>
      <c r="AB61" s="112"/>
      <c r="AC61" s="614"/>
      <c r="AD61" s="614"/>
      <c r="AE61" s="614"/>
      <c r="AF61" s="610" t="s">
        <v>506</v>
      </c>
      <c r="AG61" s="614"/>
      <c r="AH61" s="702" t="s">
        <v>507</v>
      </c>
      <c r="AI61" s="614"/>
      <c r="AJ61" s="702" t="s">
        <v>508</v>
      </c>
      <c r="AK61" s="610" t="s">
        <v>496</v>
      </c>
      <c r="AL61" s="114"/>
      <c r="AM61" s="140"/>
      <c r="AN61" s="100"/>
      <c r="AO61" s="614"/>
      <c r="AP61" s="614"/>
      <c r="AQ61" s="614"/>
      <c r="AR61" s="608" t="s">
        <v>506</v>
      </c>
      <c r="AS61" s="614"/>
      <c r="AT61" s="721" t="s">
        <v>507</v>
      </c>
      <c r="AU61" s="614"/>
      <c r="AV61" s="721" t="s">
        <v>508</v>
      </c>
      <c r="AW61" s="608" t="s">
        <v>496</v>
      </c>
      <c r="AX61" s="100"/>
      <c r="AY61" s="106"/>
    </row>
    <row r="62" spans="2:51" ht="16.5" customHeight="1">
      <c r="B62" s="709"/>
      <c r="C62" s="710"/>
      <c r="D62" s="710"/>
      <c r="E62" s="711"/>
      <c r="F62" s="135"/>
      <c r="G62" s="635"/>
      <c r="H62" s="635"/>
      <c r="I62" s="635"/>
      <c r="J62" s="705"/>
      <c r="K62" s="619"/>
      <c r="L62" s="701"/>
      <c r="M62" s="619"/>
      <c r="N62" s="701"/>
      <c r="O62" s="705"/>
      <c r="P62" s="141"/>
      <c r="Q62" s="142"/>
      <c r="R62" s="635"/>
      <c r="S62" s="635"/>
      <c r="T62" s="635"/>
      <c r="U62" s="697"/>
      <c r="V62" s="619"/>
      <c r="W62" s="704"/>
      <c r="X62" s="619"/>
      <c r="Y62" s="704"/>
      <c r="Z62" s="697"/>
      <c r="AA62" s="138"/>
      <c r="AB62" s="118"/>
      <c r="AC62" s="635"/>
      <c r="AD62" s="635"/>
      <c r="AE62" s="635"/>
      <c r="AF62" s="611"/>
      <c r="AG62" s="635"/>
      <c r="AH62" s="703"/>
      <c r="AI62" s="635"/>
      <c r="AJ62" s="703"/>
      <c r="AK62" s="611"/>
      <c r="AL62" s="117"/>
      <c r="AM62" s="143"/>
      <c r="AN62" s="103"/>
      <c r="AO62" s="635"/>
      <c r="AP62" s="635"/>
      <c r="AQ62" s="635"/>
      <c r="AR62" s="718"/>
      <c r="AS62" s="619"/>
      <c r="AT62" s="722"/>
      <c r="AU62" s="619"/>
      <c r="AV62" s="722"/>
      <c r="AW62" s="718"/>
      <c r="AX62" s="103"/>
      <c r="AY62" s="139"/>
    </row>
    <row r="63" spans="2:51" ht="16.5" customHeight="1">
      <c r="B63" s="624" t="s">
        <v>509</v>
      </c>
      <c r="C63" s="625"/>
      <c r="D63" s="625"/>
      <c r="E63" s="626"/>
      <c r="F63" s="104"/>
      <c r="G63" s="606"/>
      <c r="H63" s="606"/>
      <c r="I63" s="606"/>
      <c r="J63" s="111"/>
      <c r="K63" s="633" t="s">
        <v>510</v>
      </c>
      <c r="L63" s="633"/>
      <c r="M63" s="633"/>
      <c r="N63" s="606"/>
      <c r="O63" s="606"/>
      <c r="P63" s="612"/>
      <c r="Q63" s="112"/>
      <c r="R63" s="606"/>
      <c r="S63" s="606"/>
      <c r="T63" s="606"/>
      <c r="U63" s="113"/>
      <c r="V63" s="610" t="s">
        <v>510</v>
      </c>
      <c r="W63" s="610"/>
      <c r="X63" s="610"/>
      <c r="Y63" s="606"/>
      <c r="Z63" s="606"/>
      <c r="AA63" s="612"/>
      <c r="AB63" s="698"/>
      <c r="AC63" s="606"/>
      <c r="AD63" s="606"/>
      <c r="AE63" s="606"/>
      <c r="AF63" s="113"/>
      <c r="AG63" s="610" t="s">
        <v>510</v>
      </c>
      <c r="AH63" s="610"/>
      <c r="AI63" s="610"/>
      <c r="AJ63" s="606"/>
      <c r="AK63" s="606"/>
      <c r="AL63" s="612"/>
      <c r="AM63" s="693"/>
      <c r="AN63" s="606"/>
      <c r="AO63" s="606"/>
      <c r="AP63" s="606"/>
      <c r="AQ63" s="100"/>
      <c r="AR63" s="608" t="s">
        <v>510</v>
      </c>
      <c r="AS63" s="608"/>
      <c r="AT63" s="608"/>
      <c r="AU63" s="606"/>
      <c r="AV63" s="606"/>
      <c r="AW63" s="606"/>
      <c r="AX63" s="683"/>
      <c r="AY63" s="684"/>
    </row>
    <row r="64" spans="2:51" ht="16.5" customHeight="1">
      <c r="B64" s="627"/>
      <c r="C64" s="628"/>
      <c r="D64" s="628"/>
      <c r="E64" s="629"/>
      <c r="F64" s="107"/>
      <c r="G64" s="607"/>
      <c r="H64" s="607"/>
      <c r="I64" s="607"/>
      <c r="J64" s="120"/>
      <c r="K64" s="634"/>
      <c r="L64" s="634"/>
      <c r="M64" s="634"/>
      <c r="N64" s="607"/>
      <c r="O64" s="607"/>
      <c r="P64" s="613"/>
      <c r="Q64" s="118"/>
      <c r="R64" s="607"/>
      <c r="S64" s="607"/>
      <c r="T64" s="607"/>
      <c r="U64" s="119"/>
      <c r="V64" s="611"/>
      <c r="W64" s="611"/>
      <c r="X64" s="611"/>
      <c r="Y64" s="607"/>
      <c r="Z64" s="607"/>
      <c r="AA64" s="613"/>
      <c r="AB64" s="699"/>
      <c r="AC64" s="607"/>
      <c r="AD64" s="607"/>
      <c r="AE64" s="607"/>
      <c r="AF64" s="119"/>
      <c r="AG64" s="611"/>
      <c r="AH64" s="611"/>
      <c r="AI64" s="611"/>
      <c r="AJ64" s="607"/>
      <c r="AK64" s="607"/>
      <c r="AL64" s="613"/>
      <c r="AM64" s="694"/>
      <c r="AN64" s="607"/>
      <c r="AO64" s="607"/>
      <c r="AP64" s="607"/>
      <c r="AQ64" s="109"/>
      <c r="AR64" s="609"/>
      <c r="AS64" s="609"/>
      <c r="AT64" s="609"/>
      <c r="AU64" s="695"/>
      <c r="AV64" s="695"/>
      <c r="AW64" s="695"/>
      <c r="AX64" s="685"/>
      <c r="AY64" s="686"/>
    </row>
    <row r="65" spans="2:51" ht="16.5" customHeight="1">
      <c r="B65" s="627"/>
      <c r="C65" s="628"/>
      <c r="D65" s="628"/>
      <c r="E65" s="629"/>
      <c r="F65" s="640" t="s">
        <v>511</v>
      </c>
      <c r="G65" s="641"/>
      <c r="H65" s="641"/>
      <c r="I65" s="641"/>
      <c r="J65" s="641"/>
      <c r="K65" s="641"/>
      <c r="L65" s="111"/>
      <c r="M65" s="111"/>
      <c r="N65" s="111"/>
      <c r="O65" s="111"/>
      <c r="P65" s="105"/>
      <c r="Q65" s="689" t="s">
        <v>511</v>
      </c>
      <c r="R65" s="690"/>
      <c r="S65" s="690"/>
      <c r="T65" s="690"/>
      <c r="U65" s="690"/>
      <c r="V65" s="690"/>
      <c r="W65" s="690"/>
      <c r="X65" s="113"/>
      <c r="Y65" s="113"/>
      <c r="Z65" s="113"/>
      <c r="AA65" s="114"/>
      <c r="AB65" s="689" t="s">
        <v>511</v>
      </c>
      <c r="AC65" s="690"/>
      <c r="AD65" s="690"/>
      <c r="AE65" s="690"/>
      <c r="AF65" s="690"/>
      <c r="AG65" s="690"/>
      <c r="AH65" s="690"/>
      <c r="AI65" s="690"/>
      <c r="AJ65" s="690"/>
      <c r="AK65" s="690"/>
      <c r="AL65" s="696"/>
      <c r="AM65" s="691" t="s">
        <v>511</v>
      </c>
      <c r="AN65" s="692"/>
      <c r="AO65" s="692"/>
      <c r="AP65" s="692"/>
      <c r="AQ65" s="692"/>
      <c r="AR65" s="692"/>
      <c r="AS65" s="692"/>
      <c r="AT65" s="100"/>
      <c r="AU65" s="109"/>
      <c r="AV65" s="109"/>
      <c r="AW65" s="109"/>
      <c r="AX65" s="109"/>
      <c r="AY65" s="110"/>
    </row>
    <row r="66" spans="2:51" ht="16.5" customHeight="1">
      <c r="B66" s="627"/>
      <c r="C66" s="628"/>
      <c r="D66" s="628"/>
      <c r="E66" s="629"/>
      <c r="F66" s="146" t="s">
        <v>379</v>
      </c>
      <c r="G66" s="605"/>
      <c r="H66" s="605"/>
      <c r="I66" s="605"/>
      <c r="J66" s="605"/>
      <c r="K66" s="605"/>
      <c r="L66" s="605"/>
      <c r="M66" s="605"/>
      <c r="N66" s="605"/>
      <c r="O66" s="605"/>
      <c r="P66" s="212" t="s">
        <v>496</v>
      </c>
      <c r="Q66" s="213" t="s">
        <v>379</v>
      </c>
      <c r="R66" s="605"/>
      <c r="S66" s="605"/>
      <c r="T66" s="605"/>
      <c r="U66" s="605"/>
      <c r="V66" s="605"/>
      <c r="W66" s="605"/>
      <c r="X66" s="605"/>
      <c r="Y66" s="605"/>
      <c r="Z66" s="605"/>
      <c r="AA66" s="214" t="s">
        <v>496</v>
      </c>
      <c r="AB66" s="213" t="s">
        <v>379</v>
      </c>
      <c r="AC66" s="605"/>
      <c r="AD66" s="605"/>
      <c r="AE66" s="605"/>
      <c r="AF66" s="605"/>
      <c r="AG66" s="605"/>
      <c r="AH66" s="605"/>
      <c r="AI66" s="605"/>
      <c r="AJ66" s="605"/>
      <c r="AK66" s="605"/>
      <c r="AL66" s="214" t="s">
        <v>496</v>
      </c>
      <c r="AM66" s="215" t="s">
        <v>379</v>
      </c>
      <c r="AN66" s="605"/>
      <c r="AO66" s="605"/>
      <c r="AP66" s="605"/>
      <c r="AQ66" s="605"/>
      <c r="AR66" s="605"/>
      <c r="AS66" s="605"/>
      <c r="AT66" s="605"/>
      <c r="AU66" s="605"/>
      <c r="AV66" s="605"/>
      <c r="AW66" s="103" t="s">
        <v>496</v>
      </c>
      <c r="AX66" s="109"/>
      <c r="AY66" s="110"/>
    </row>
    <row r="67" spans="2:51" ht="16.5" customHeight="1">
      <c r="B67" s="627"/>
      <c r="C67" s="628"/>
      <c r="D67" s="628"/>
      <c r="E67" s="629"/>
      <c r="F67" s="687" t="s">
        <v>512</v>
      </c>
      <c r="G67" s="688"/>
      <c r="H67" s="688"/>
      <c r="I67" s="688"/>
      <c r="J67" s="688"/>
      <c r="K67" s="688"/>
      <c r="L67" s="120"/>
      <c r="M67" s="120"/>
      <c r="N67" s="120"/>
      <c r="O67" s="120"/>
      <c r="P67" s="108"/>
      <c r="Q67" s="689" t="s">
        <v>512</v>
      </c>
      <c r="R67" s="690"/>
      <c r="S67" s="690"/>
      <c r="T67" s="690"/>
      <c r="U67" s="690"/>
      <c r="V67" s="690"/>
      <c r="W67" s="690"/>
      <c r="X67" s="119"/>
      <c r="Y67" s="119"/>
      <c r="Z67" s="119"/>
      <c r="AA67" s="117"/>
      <c r="AB67" s="689" t="s">
        <v>512</v>
      </c>
      <c r="AC67" s="690"/>
      <c r="AD67" s="690"/>
      <c r="AE67" s="690"/>
      <c r="AF67" s="690"/>
      <c r="AG67" s="690"/>
      <c r="AH67" s="690"/>
      <c r="AI67" s="119"/>
      <c r="AJ67" s="119"/>
      <c r="AK67" s="119"/>
      <c r="AL67" s="117"/>
      <c r="AM67" s="691" t="s">
        <v>512</v>
      </c>
      <c r="AN67" s="692"/>
      <c r="AO67" s="692"/>
      <c r="AP67" s="692"/>
      <c r="AQ67" s="692"/>
      <c r="AR67" s="692"/>
      <c r="AS67" s="692"/>
      <c r="AT67" s="109"/>
      <c r="AU67" s="109"/>
      <c r="AV67" s="109"/>
      <c r="AW67" s="109"/>
      <c r="AX67" s="100"/>
      <c r="AY67" s="106"/>
    </row>
    <row r="68" spans="2:51" ht="16.5" customHeight="1">
      <c r="B68" s="630"/>
      <c r="C68" s="631"/>
      <c r="D68" s="631"/>
      <c r="E68" s="632"/>
      <c r="F68" s="146" t="s">
        <v>379</v>
      </c>
      <c r="G68" s="605"/>
      <c r="H68" s="605"/>
      <c r="I68" s="605"/>
      <c r="J68" s="605"/>
      <c r="K68" s="605"/>
      <c r="L68" s="605"/>
      <c r="M68" s="605"/>
      <c r="N68" s="605"/>
      <c r="O68" s="605"/>
      <c r="P68" s="212" t="s">
        <v>496</v>
      </c>
      <c r="Q68" s="213" t="s">
        <v>379</v>
      </c>
      <c r="R68" s="605"/>
      <c r="S68" s="605"/>
      <c r="T68" s="605"/>
      <c r="U68" s="605"/>
      <c r="V68" s="605"/>
      <c r="W68" s="605"/>
      <c r="X68" s="605"/>
      <c r="Y68" s="605"/>
      <c r="Z68" s="605"/>
      <c r="AA68" s="214" t="s">
        <v>496</v>
      </c>
      <c r="AB68" s="213" t="s">
        <v>379</v>
      </c>
      <c r="AC68" s="605"/>
      <c r="AD68" s="605"/>
      <c r="AE68" s="605"/>
      <c r="AF68" s="605"/>
      <c r="AG68" s="605"/>
      <c r="AH68" s="605"/>
      <c r="AI68" s="605"/>
      <c r="AJ68" s="605"/>
      <c r="AK68" s="605"/>
      <c r="AL68" s="214" t="s">
        <v>496</v>
      </c>
      <c r="AM68" s="215" t="s">
        <v>379</v>
      </c>
      <c r="AN68" s="605"/>
      <c r="AO68" s="605"/>
      <c r="AP68" s="605"/>
      <c r="AQ68" s="605"/>
      <c r="AR68" s="605"/>
      <c r="AS68" s="605"/>
      <c r="AT68" s="605"/>
      <c r="AU68" s="605"/>
      <c r="AV68" s="605"/>
      <c r="AW68" s="103" t="s">
        <v>496</v>
      </c>
      <c r="AX68" s="103"/>
      <c r="AY68" s="139"/>
    </row>
    <row r="69" spans="2:51" ht="16.5" customHeight="1">
      <c r="B69" s="665" t="s">
        <v>513</v>
      </c>
      <c r="C69" s="628"/>
      <c r="D69" s="628"/>
      <c r="E69" s="629"/>
      <c r="F69" s="636" t="s">
        <v>514</v>
      </c>
      <c r="G69" s="637"/>
      <c r="H69" s="637"/>
      <c r="I69" s="637"/>
      <c r="J69" s="614"/>
      <c r="K69" s="614"/>
      <c r="L69" s="614"/>
      <c r="M69" s="147"/>
      <c r="N69" s="147"/>
      <c r="O69" s="147"/>
      <c r="P69" s="148"/>
      <c r="Q69" s="615" t="s">
        <v>514</v>
      </c>
      <c r="R69" s="616"/>
      <c r="S69" s="616"/>
      <c r="T69" s="616"/>
      <c r="U69" s="614"/>
      <c r="V69" s="614"/>
      <c r="W69" s="614"/>
      <c r="X69" s="131"/>
      <c r="Y69" s="131"/>
      <c r="Z69" s="131"/>
      <c r="AA69" s="144"/>
      <c r="AB69" s="615" t="s">
        <v>514</v>
      </c>
      <c r="AC69" s="616"/>
      <c r="AD69" s="616"/>
      <c r="AE69" s="616"/>
      <c r="AF69" s="614"/>
      <c r="AG69" s="614"/>
      <c r="AH69" s="614"/>
      <c r="AI69" s="131"/>
      <c r="AJ69" s="131"/>
      <c r="AK69" s="131"/>
      <c r="AL69" s="144"/>
      <c r="AM69" s="675" t="s">
        <v>514</v>
      </c>
      <c r="AN69" s="676"/>
      <c r="AO69" s="676"/>
      <c r="AP69" s="676"/>
      <c r="AQ69" s="614"/>
      <c r="AR69" s="614"/>
      <c r="AS69" s="614"/>
      <c r="AT69" s="149"/>
      <c r="AU69" s="149"/>
      <c r="AV69" s="145"/>
      <c r="AW69" s="145"/>
      <c r="AX69" s="145"/>
      <c r="AY69" s="150"/>
    </row>
    <row r="70" spans="2:51" ht="16.5" customHeight="1">
      <c r="B70" s="627"/>
      <c r="C70" s="628"/>
      <c r="D70" s="628"/>
      <c r="E70" s="629"/>
      <c r="F70" s="681"/>
      <c r="G70" s="682"/>
      <c r="H70" s="682"/>
      <c r="I70" s="682"/>
      <c r="J70" s="635"/>
      <c r="K70" s="635"/>
      <c r="L70" s="635"/>
      <c r="M70" s="120"/>
      <c r="N70" s="120"/>
      <c r="O70" s="120"/>
      <c r="P70" s="108"/>
      <c r="Q70" s="673"/>
      <c r="R70" s="674"/>
      <c r="S70" s="674"/>
      <c r="T70" s="674"/>
      <c r="U70" s="635"/>
      <c r="V70" s="635"/>
      <c r="W70" s="635"/>
      <c r="X70" s="119"/>
      <c r="Y70" s="119"/>
      <c r="Z70" s="119"/>
      <c r="AA70" s="117"/>
      <c r="AB70" s="673"/>
      <c r="AC70" s="674"/>
      <c r="AD70" s="674"/>
      <c r="AE70" s="674"/>
      <c r="AF70" s="635"/>
      <c r="AG70" s="635"/>
      <c r="AH70" s="635"/>
      <c r="AI70" s="119"/>
      <c r="AJ70" s="119"/>
      <c r="AK70" s="119"/>
      <c r="AL70" s="117"/>
      <c r="AM70" s="677"/>
      <c r="AN70" s="678"/>
      <c r="AO70" s="678"/>
      <c r="AP70" s="678"/>
      <c r="AQ70" s="635"/>
      <c r="AR70" s="635"/>
      <c r="AS70" s="635"/>
      <c r="AT70" s="149"/>
      <c r="AU70" s="149"/>
      <c r="AV70" s="109"/>
      <c r="AW70" s="109"/>
      <c r="AX70" s="109"/>
      <c r="AY70" s="110"/>
    </row>
    <row r="71" spans="2:51" ht="16.5" customHeight="1">
      <c r="B71" s="627"/>
      <c r="C71" s="628"/>
      <c r="D71" s="628"/>
      <c r="E71" s="629"/>
      <c r="F71" s="636" t="s">
        <v>515</v>
      </c>
      <c r="G71" s="637"/>
      <c r="H71" s="637"/>
      <c r="I71" s="637"/>
      <c r="J71" s="614"/>
      <c r="K71" s="614"/>
      <c r="L71" s="614"/>
      <c r="M71" s="111"/>
      <c r="N71" s="111"/>
      <c r="O71" s="111"/>
      <c r="P71" s="105"/>
      <c r="Q71" s="615" t="s">
        <v>515</v>
      </c>
      <c r="R71" s="616"/>
      <c r="S71" s="616"/>
      <c r="T71" s="616"/>
      <c r="U71" s="614"/>
      <c r="V71" s="614"/>
      <c r="W71" s="614"/>
      <c r="X71" s="113"/>
      <c r="Y71" s="113"/>
      <c r="Z71" s="113"/>
      <c r="AA71" s="114"/>
      <c r="AB71" s="615" t="s">
        <v>515</v>
      </c>
      <c r="AC71" s="616"/>
      <c r="AD71" s="616"/>
      <c r="AE71" s="616"/>
      <c r="AF71" s="614"/>
      <c r="AG71" s="614"/>
      <c r="AH71" s="614"/>
      <c r="AI71" s="113"/>
      <c r="AJ71" s="113"/>
      <c r="AK71" s="113"/>
      <c r="AL71" s="114"/>
      <c r="AM71" s="675" t="s">
        <v>515</v>
      </c>
      <c r="AN71" s="676"/>
      <c r="AO71" s="676"/>
      <c r="AP71" s="676"/>
      <c r="AQ71" s="614"/>
      <c r="AR71" s="614"/>
      <c r="AS71" s="614"/>
      <c r="AT71" s="100"/>
      <c r="AU71" s="100"/>
      <c r="AV71" s="100"/>
      <c r="AW71" s="100"/>
      <c r="AX71" s="100"/>
      <c r="AY71" s="106"/>
    </row>
    <row r="72" spans="2:51" ht="16.5" customHeight="1">
      <c r="B72" s="666"/>
      <c r="C72" s="631"/>
      <c r="D72" s="631"/>
      <c r="E72" s="632"/>
      <c r="F72" s="638"/>
      <c r="G72" s="639"/>
      <c r="H72" s="639"/>
      <c r="I72" s="639"/>
      <c r="J72" s="619"/>
      <c r="K72" s="619"/>
      <c r="L72" s="619"/>
      <c r="M72" s="133"/>
      <c r="N72" s="133"/>
      <c r="O72" s="133"/>
      <c r="P72" s="141"/>
      <c r="Q72" s="617"/>
      <c r="R72" s="618"/>
      <c r="S72" s="618"/>
      <c r="T72" s="618"/>
      <c r="U72" s="619"/>
      <c r="V72" s="619"/>
      <c r="W72" s="619"/>
      <c r="X72" s="137"/>
      <c r="Y72" s="137"/>
      <c r="Z72" s="137"/>
      <c r="AA72" s="138"/>
      <c r="AB72" s="617"/>
      <c r="AC72" s="618"/>
      <c r="AD72" s="618"/>
      <c r="AE72" s="618"/>
      <c r="AF72" s="619"/>
      <c r="AG72" s="619"/>
      <c r="AH72" s="619"/>
      <c r="AI72" s="137"/>
      <c r="AJ72" s="137"/>
      <c r="AK72" s="137"/>
      <c r="AL72" s="138"/>
      <c r="AM72" s="679"/>
      <c r="AN72" s="680"/>
      <c r="AO72" s="680"/>
      <c r="AP72" s="680"/>
      <c r="AQ72" s="619"/>
      <c r="AR72" s="619"/>
      <c r="AS72" s="619"/>
      <c r="AT72" s="103"/>
      <c r="AU72" s="103"/>
      <c r="AV72" s="103"/>
      <c r="AW72" s="103"/>
      <c r="AX72" s="103"/>
      <c r="AY72" s="139"/>
    </row>
    <row r="73" spans="2:51" ht="16.5" customHeight="1">
      <c r="B73" s="665" t="s">
        <v>516</v>
      </c>
      <c r="C73" s="628"/>
      <c r="D73" s="628"/>
      <c r="E73" s="629"/>
      <c r="F73" s="104"/>
      <c r="G73" s="111"/>
      <c r="H73" s="667" t="s">
        <v>517</v>
      </c>
      <c r="I73" s="667"/>
      <c r="J73" s="667"/>
      <c r="K73" s="614"/>
      <c r="L73" s="614"/>
      <c r="M73" s="614"/>
      <c r="N73" s="111"/>
      <c r="O73" s="111"/>
      <c r="P73" s="105"/>
      <c r="Q73" s="151"/>
      <c r="R73" s="152"/>
      <c r="S73" s="620" t="s">
        <v>517</v>
      </c>
      <c r="T73" s="620"/>
      <c r="U73" s="620"/>
      <c r="V73" s="614"/>
      <c r="W73" s="614"/>
      <c r="X73" s="614"/>
      <c r="Y73" s="152"/>
      <c r="Z73" s="152"/>
      <c r="AA73" s="153"/>
      <c r="AB73" s="151"/>
      <c r="AC73" s="152"/>
      <c r="AD73" s="620" t="s">
        <v>517</v>
      </c>
      <c r="AE73" s="620"/>
      <c r="AF73" s="620"/>
      <c r="AG73" s="614"/>
      <c r="AH73" s="614"/>
      <c r="AI73" s="614"/>
      <c r="AJ73" s="152"/>
      <c r="AK73" s="152"/>
      <c r="AL73" s="153"/>
      <c r="AM73" s="154"/>
      <c r="AN73" s="670" t="s">
        <v>517</v>
      </c>
      <c r="AO73" s="670"/>
      <c r="AP73" s="670"/>
      <c r="AQ73" s="635"/>
      <c r="AR73" s="635"/>
      <c r="AS73" s="635"/>
      <c r="AT73" s="109"/>
      <c r="AU73" s="109"/>
      <c r="AV73" s="109"/>
      <c r="AW73" s="109"/>
      <c r="AX73" s="109"/>
      <c r="AY73" s="110"/>
    </row>
    <row r="74" spans="2:51" ht="16.5" customHeight="1">
      <c r="B74" s="627"/>
      <c r="C74" s="628"/>
      <c r="D74" s="628"/>
      <c r="E74" s="629"/>
      <c r="F74" s="107"/>
      <c r="G74" s="120"/>
      <c r="H74" s="668" t="s">
        <v>518</v>
      </c>
      <c r="I74" s="668"/>
      <c r="J74" s="668"/>
      <c r="K74" s="635"/>
      <c r="L74" s="635"/>
      <c r="M74" s="635"/>
      <c r="N74" s="120"/>
      <c r="O74" s="120"/>
      <c r="P74" s="108"/>
      <c r="Q74" s="124"/>
      <c r="R74" s="121"/>
      <c r="S74" s="669" t="s">
        <v>518</v>
      </c>
      <c r="T74" s="669"/>
      <c r="U74" s="669"/>
      <c r="V74" s="635"/>
      <c r="W74" s="635"/>
      <c r="X74" s="635"/>
      <c r="Y74" s="121"/>
      <c r="Z74" s="121"/>
      <c r="AA74" s="123"/>
      <c r="AB74" s="124"/>
      <c r="AC74" s="121"/>
      <c r="AD74" s="669" t="s">
        <v>518</v>
      </c>
      <c r="AE74" s="669"/>
      <c r="AF74" s="669"/>
      <c r="AG74" s="635"/>
      <c r="AH74" s="635"/>
      <c r="AI74" s="635"/>
      <c r="AJ74" s="121"/>
      <c r="AK74" s="121"/>
      <c r="AL74" s="123"/>
      <c r="AM74" s="154"/>
      <c r="AN74" s="670" t="s">
        <v>518</v>
      </c>
      <c r="AO74" s="670"/>
      <c r="AP74" s="670"/>
      <c r="AQ74" s="635"/>
      <c r="AR74" s="635"/>
      <c r="AS74" s="635"/>
      <c r="AT74" s="109"/>
      <c r="AU74" s="109"/>
      <c r="AV74" s="109"/>
      <c r="AW74" s="109"/>
      <c r="AX74" s="109"/>
      <c r="AY74" s="110"/>
    </row>
    <row r="75" spans="2:51" ht="16.5" customHeight="1">
      <c r="B75" s="627"/>
      <c r="C75" s="628"/>
      <c r="D75" s="628"/>
      <c r="E75" s="629"/>
      <c r="F75" s="107"/>
      <c r="G75" s="120"/>
      <c r="H75" s="668" t="s">
        <v>519</v>
      </c>
      <c r="I75" s="668"/>
      <c r="J75" s="668"/>
      <c r="K75" s="635"/>
      <c r="L75" s="635"/>
      <c r="M75" s="635"/>
      <c r="N75" s="120"/>
      <c r="O75" s="120"/>
      <c r="P75" s="108"/>
      <c r="Q75" s="124"/>
      <c r="R75" s="121"/>
      <c r="S75" s="669" t="s">
        <v>519</v>
      </c>
      <c r="T75" s="669"/>
      <c r="U75" s="669"/>
      <c r="V75" s="635"/>
      <c r="W75" s="635"/>
      <c r="X75" s="635"/>
      <c r="Y75" s="121"/>
      <c r="Z75" s="121"/>
      <c r="AA75" s="123"/>
      <c r="AB75" s="124"/>
      <c r="AC75" s="121"/>
      <c r="AD75" s="669" t="s">
        <v>519</v>
      </c>
      <c r="AE75" s="669"/>
      <c r="AF75" s="669"/>
      <c r="AG75" s="635"/>
      <c r="AH75" s="635"/>
      <c r="AI75" s="635"/>
      <c r="AJ75" s="121"/>
      <c r="AK75" s="121"/>
      <c r="AL75" s="123"/>
      <c r="AM75" s="154"/>
      <c r="AN75" s="670" t="s">
        <v>519</v>
      </c>
      <c r="AO75" s="670"/>
      <c r="AP75" s="670"/>
      <c r="AQ75" s="635"/>
      <c r="AR75" s="635"/>
      <c r="AS75" s="635"/>
      <c r="AT75" s="109"/>
      <c r="AU75" s="109"/>
      <c r="AV75" s="109"/>
      <c r="AW75" s="109"/>
      <c r="AX75" s="109"/>
      <c r="AY75" s="110"/>
    </row>
    <row r="76" spans="2:51" ht="16.5" customHeight="1">
      <c r="B76" s="627"/>
      <c r="C76" s="628"/>
      <c r="D76" s="628"/>
      <c r="E76" s="629"/>
      <c r="F76" s="107"/>
      <c r="G76" s="120"/>
      <c r="H76" s="120"/>
      <c r="I76" s="120"/>
      <c r="J76" s="120"/>
      <c r="K76" s="120"/>
      <c r="L76" s="120"/>
      <c r="M76" s="120"/>
      <c r="N76" s="120"/>
      <c r="O76" s="120"/>
      <c r="P76" s="108"/>
      <c r="Q76" s="124"/>
      <c r="R76" s="121"/>
      <c r="S76" s="119"/>
      <c r="T76" s="119"/>
      <c r="U76" s="119"/>
      <c r="V76" s="119"/>
      <c r="W76" s="119"/>
      <c r="X76" s="119"/>
      <c r="Y76" s="119"/>
      <c r="Z76" s="119"/>
      <c r="AA76" s="117"/>
      <c r="AB76" s="118"/>
      <c r="AC76" s="119"/>
      <c r="AD76" s="119"/>
      <c r="AE76" s="119"/>
      <c r="AF76" s="119"/>
      <c r="AG76" s="119"/>
      <c r="AH76" s="119"/>
      <c r="AI76" s="119"/>
      <c r="AJ76" s="119"/>
      <c r="AK76" s="119"/>
      <c r="AL76" s="123"/>
      <c r="AM76" s="154"/>
      <c r="AN76" s="109"/>
      <c r="AO76" s="109"/>
      <c r="AP76" s="109"/>
      <c r="AQ76" s="109"/>
      <c r="AR76" s="109"/>
      <c r="AS76" s="109"/>
      <c r="AT76" s="109"/>
      <c r="AU76" s="109"/>
      <c r="AV76" s="109"/>
      <c r="AW76" s="109"/>
      <c r="AX76" s="109"/>
      <c r="AY76" s="110"/>
    </row>
    <row r="77" spans="2:51" ht="16.5" customHeight="1">
      <c r="B77" s="627"/>
      <c r="C77" s="628"/>
      <c r="D77" s="628"/>
      <c r="E77" s="629"/>
      <c r="F77" s="107"/>
      <c r="G77" s="120"/>
      <c r="H77" s="668" t="s">
        <v>520</v>
      </c>
      <c r="I77" s="668"/>
      <c r="J77" s="668"/>
      <c r="K77" s="635"/>
      <c r="L77" s="635"/>
      <c r="M77" s="635"/>
      <c r="N77" s="120"/>
      <c r="O77" s="120"/>
      <c r="P77" s="108"/>
      <c r="Q77" s="124"/>
      <c r="R77" s="121"/>
      <c r="S77" s="119"/>
      <c r="T77" s="119"/>
      <c r="U77" s="119"/>
      <c r="V77" s="119"/>
      <c r="W77" s="119"/>
      <c r="X77" s="119"/>
      <c r="Y77" s="119"/>
      <c r="Z77" s="119"/>
      <c r="AA77" s="117"/>
      <c r="AB77" s="118"/>
      <c r="AC77" s="119"/>
      <c r="AD77" s="119"/>
      <c r="AE77" s="119"/>
      <c r="AF77" s="119"/>
      <c r="AG77" s="119"/>
      <c r="AH77" s="119"/>
      <c r="AI77" s="119"/>
      <c r="AJ77" s="119"/>
      <c r="AK77" s="119"/>
      <c r="AL77" s="123"/>
      <c r="AM77" s="154"/>
      <c r="AN77" s="670" t="s">
        <v>521</v>
      </c>
      <c r="AO77" s="670"/>
      <c r="AP77" s="670"/>
      <c r="AQ77" s="635"/>
      <c r="AR77" s="635"/>
      <c r="AS77" s="635"/>
      <c r="AT77" s="223"/>
      <c r="AU77" s="223"/>
      <c r="AV77" s="223"/>
      <c r="AW77" s="224"/>
      <c r="AX77" s="109"/>
      <c r="AY77" s="110"/>
    </row>
    <row r="78" spans="2:51" ht="16.5" customHeight="1">
      <c r="B78" s="666"/>
      <c r="C78" s="631"/>
      <c r="D78" s="631"/>
      <c r="E78" s="632"/>
      <c r="F78" s="155"/>
      <c r="G78" s="133"/>
      <c r="H78" s="133"/>
      <c r="I78" s="133"/>
      <c r="J78" s="133"/>
      <c r="K78" s="133"/>
      <c r="L78" s="133"/>
      <c r="M78" s="134"/>
      <c r="N78" s="134"/>
      <c r="O78" s="134"/>
      <c r="P78" s="136"/>
      <c r="Q78" s="156"/>
      <c r="R78" s="157"/>
      <c r="S78" s="157"/>
      <c r="T78" s="157"/>
      <c r="U78" s="157"/>
      <c r="V78" s="157"/>
      <c r="W78" s="157"/>
      <c r="X78" s="157"/>
      <c r="Y78" s="157"/>
      <c r="Z78" s="157"/>
      <c r="AA78" s="158"/>
      <c r="AB78" s="156"/>
      <c r="AC78" s="157"/>
      <c r="AD78" s="157"/>
      <c r="AE78" s="157"/>
      <c r="AF78" s="157"/>
      <c r="AG78" s="157"/>
      <c r="AH78" s="157"/>
      <c r="AI78" s="157"/>
      <c r="AJ78" s="157"/>
      <c r="AK78" s="157"/>
      <c r="AL78" s="158"/>
      <c r="AM78" s="159"/>
      <c r="AN78" s="672" t="s">
        <v>522</v>
      </c>
      <c r="AO78" s="672"/>
      <c r="AP78" s="672"/>
      <c r="AQ78" s="671"/>
      <c r="AR78" s="671"/>
      <c r="AS78" s="671"/>
      <c r="AT78" s="671"/>
      <c r="AU78" s="671"/>
      <c r="AV78" s="671"/>
      <c r="AW78" s="671"/>
      <c r="AX78" s="160" t="s">
        <v>496</v>
      </c>
      <c r="AY78" s="139"/>
    </row>
    <row r="79" spans="2:51" ht="16.5" customHeight="1">
      <c r="B79" s="642" t="s">
        <v>523</v>
      </c>
      <c r="C79" s="643"/>
      <c r="D79" s="643"/>
      <c r="E79" s="644"/>
      <c r="F79" s="647"/>
      <c r="G79" s="648"/>
      <c r="H79" s="648"/>
      <c r="I79" s="648"/>
      <c r="J79" s="648"/>
      <c r="K79" s="648"/>
      <c r="L79" s="648"/>
      <c r="M79" s="648"/>
      <c r="N79" s="648"/>
      <c r="O79" s="648"/>
      <c r="P79" s="649"/>
      <c r="Q79" s="647"/>
      <c r="R79" s="648"/>
      <c r="S79" s="648"/>
      <c r="T79" s="648"/>
      <c r="U79" s="648"/>
      <c r="V79" s="648"/>
      <c r="W79" s="648"/>
      <c r="X79" s="648"/>
      <c r="Y79" s="648"/>
      <c r="Z79" s="648"/>
      <c r="AA79" s="649"/>
      <c r="AB79" s="647"/>
      <c r="AC79" s="648"/>
      <c r="AD79" s="648"/>
      <c r="AE79" s="648"/>
      <c r="AF79" s="648"/>
      <c r="AG79" s="648"/>
      <c r="AH79" s="648"/>
      <c r="AI79" s="648"/>
      <c r="AJ79" s="648"/>
      <c r="AK79" s="648"/>
      <c r="AL79" s="649"/>
      <c r="AM79" s="647"/>
      <c r="AN79" s="648"/>
      <c r="AO79" s="648"/>
      <c r="AP79" s="648"/>
      <c r="AQ79" s="648"/>
      <c r="AR79" s="648"/>
      <c r="AS79" s="648"/>
      <c r="AT79" s="648"/>
      <c r="AU79" s="648"/>
      <c r="AV79" s="648"/>
      <c r="AW79" s="648"/>
      <c r="AX79" s="648"/>
      <c r="AY79" s="649"/>
    </row>
    <row r="80" spans="2:51" ht="16.5" customHeight="1">
      <c r="B80" s="627"/>
      <c r="C80" s="628"/>
      <c r="D80" s="628"/>
      <c r="E80" s="629"/>
      <c r="F80" s="650"/>
      <c r="G80" s="651"/>
      <c r="H80" s="651"/>
      <c r="I80" s="651"/>
      <c r="J80" s="651"/>
      <c r="K80" s="651"/>
      <c r="L80" s="651"/>
      <c r="M80" s="651"/>
      <c r="N80" s="651"/>
      <c r="O80" s="651"/>
      <c r="P80" s="652"/>
      <c r="Q80" s="650"/>
      <c r="R80" s="651"/>
      <c r="S80" s="651"/>
      <c r="T80" s="651"/>
      <c r="U80" s="651"/>
      <c r="V80" s="651"/>
      <c r="W80" s="651"/>
      <c r="X80" s="651"/>
      <c r="Y80" s="651"/>
      <c r="Z80" s="651"/>
      <c r="AA80" s="652"/>
      <c r="AB80" s="650"/>
      <c r="AC80" s="651"/>
      <c r="AD80" s="651"/>
      <c r="AE80" s="651"/>
      <c r="AF80" s="651"/>
      <c r="AG80" s="651"/>
      <c r="AH80" s="651"/>
      <c r="AI80" s="651"/>
      <c r="AJ80" s="651"/>
      <c r="AK80" s="651"/>
      <c r="AL80" s="652"/>
      <c r="AM80" s="650"/>
      <c r="AN80" s="651"/>
      <c r="AO80" s="651"/>
      <c r="AP80" s="651"/>
      <c r="AQ80" s="651"/>
      <c r="AR80" s="651"/>
      <c r="AS80" s="651"/>
      <c r="AT80" s="651"/>
      <c r="AU80" s="651"/>
      <c r="AV80" s="651"/>
      <c r="AW80" s="651"/>
      <c r="AX80" s="651"/>
      <c r="AY80" s="652"/>
    </row>
    <row r="81" spans="2:51" ht="16.5" customHeight="1">
      <c r="B81" s="627"/>
      <c r="C81" s="628"/>
      <c r="D81" s="628"/>
      <c r="E81" s="629"/>
      <c r="F81" s="650"/>
      <c r="G81" s="651"/>
      <c r="H81" s="651"/>
      <c r="I81" s="651"/>
      <c r="J81" s="651"/>
      <c r="K81" s="651"/>
      <c r="L81" s="651"/>
      <c r="M81" s="651"/>
      <c r="N81" s="651"/>
      <c r="O81" s="651"/>
      <c r="P81" s="652"/>
      <c r="Q81" s="650"/>
      <c r="R81" s="651"/>
      <c r="S81" s="651"/>
      <c r="T81" s="651"/>
      <c r="U81" s="651"/>
      <c r="V81" s="651"/>
      <c r="W81" s="651"/>
      <c r="X81" s="651"/>
      <c r="Y81" s="651"/>
      <c r="Z81" s="651"/>
      <c r="AA81" s="652"/>
      <c r="AB81" s="650"/>
      <c r="AC81" s="651"/>
      <c r="AD81" s="651"/>
      <c r="AE81" s="651"/>
      <c r="AF81" s="651"/>
      <c r="AG81" s="651"/>
      <c r="AH81" s="651"/>
      <c r="AI81" s="651"/>
      <c r="AJ81" s="651"/>
      <c r="AK81" s="651"/>
      <c r="AL81" s="652"/>
      <c r="AM81" s="650"/>
      <c r="AN81" s="651"/>
      <c r="AO81" s="651"/>
      <c r="AP81" s="651"/>
      <c r="AQ81" s="651"/>
      <c r="AR81" s="651"/>
      <c r="AS81" s="651"/>
      <c r="AT81" s="651"/>
      <c r="AU81" s="651"/>
      <c r="AV81" s="651"/>
      <c r="AW81" s="651"/>
      <c r="AX81" s="651"/>
      <c r="AY81" s="652"/>
    </row>
    <row r="82" spans="2:51" ht="16.5" customHeight="1">
      <c r="B82" s="627"/>
      <c r="C82" s="628"/>
      <c r="D82" s="628"/>
      <c r="E82" s="629"/>
      <c r="F82" s="650"/>
      <c r="G82" s="651"/>
      <c r="H82" s="651"/>
      <c r="I82" s="651"/>
      <c r="J82" s="651"/>
      <c r="K82" s="651"/>
      <c r="L82" s="651"/>
      <c r="M82" s="651"/>
      <c r="N82" s="651"/>
      <c r="O82" s="651"/>
      <c r="P82" s="652"/>
      <c r="Q82" s="650"/>
      <c r="R82" s="651"/>
      <c r="S82" s="651"/>
      <c r="T82" s="651"/>
      <c r="U82" s="651"/>
      <c r="V82" s="651"/>
      <c r="W82" s="651"/>
      <c r="X82" s="651"/>
      <c r="Y82" s="651"/>
      <c r="Z82" s="651"/>
      <c r="AA82" s="652"/>
      <c r="AB82" s="650"/>
      <c r="AC82" s="651"/>
      <c r="AD82" s="651"/>
      <c r="AE82" s="651"/>
      <c r="AF82" s="651"/>
      <c r="AG82" s="651"/>
      <c r="AH82" s="651"/>
      <c r="AI82" s="651"/>
      <c r="AJ82" s="651"/>
      <c r="AK82" s="651"/>
      <c r="AL82" s="652"/>
      <c r="AM82" s="650"/>
      <c r="AN82" s="651"/>
      <c r="AO82" s="651"/>
      <c r="AP82" s="651"/>
      <c r="AQ82" s="651"/>
      <c r="AR82" s="651"/>
      <c r="AS82" s="651"/>
      <c r="AT82" s="651"/>
      <c r="AU82" s="651"/>
      <c r="AV82" s="651"/>
      <c r="AW82" s="651"/>
      <c r="AX82" s="651"/>
      <c r="AY82" s="652"/>
    </row>
    <row r="83" spans="2:51" ht="16.5" customHeight="1">
      <c r="B83" s="627"/>
      <c r="C83" s="628"/>
      <c r="D83" s="628"/>
      <c r="E83" s="629"/>
      <c r="F83" s="650"/>
      <c r="G83" s="651"/>
      <c r="H83" s="651"/>
      <c r="I83" s="651"/>
      <c r="J83" s="651"/>
      <c r="K83" s="651"/>
      <c r="L83" s="651"/>
      <c r="M83" s="651"/>
      <c r="N83" s="651"/>
      <c r="O83" s="651"/>
      <c r="P83" s="652"/>
      <c r="Q83" s="650"/>
      <c r="R83" s="651"/>
      <c r="S83" s="651"/>
      <c r="T83" s="651"/>
      <c r="U83" s="651"/>
      <c r="V83" s="651"/>
      <c r="W83" s="651"/>
      <c r="X83" s="651"/>
      <c r="Y83" s="651"/>
      <c r="Z83" s="651"/>
      <c r="AA83" s="652"/>
      <c r="AB83" s="650"/>
      <c r="AC83" s="651"/>
      <c r="AD83" s="651"/>
      <c r="AE83" s="651"/>
      <c r="AF83" s="651"/>
      <c r="AG83" s="651"/>
      <c r="AH83" s="651"/>
      <c r="AI83" s="651"/>
      <c r="AJ83" s="651"/>
      <c r="AK83" s="651"/>
      <c r="AL83" s="652"/>
      <c r="AM83" s="650"/>
      <c r="AN83" s="651"/>
      <c r="AO83" s="651"/>
      <c r="AP83" s="651"/>
      <c r="AQ83" s="651"/>
      <c r="AR83" s="651"/>
      <c r="AS83" s="651"/>
      <c r="AT83" s="651"/>
      <c r="AU83" s="651"/>
      <c r="AV83" s="651"/>
      <c r="AW83" s="651"/>
      <c r="AX83" s="651"/>
      <c r="AY83" s="652"/>
    </row>
    <row r="84" spans="2:51" ht="16.5" customHeight="1">
      <c r="B84" s="630"/>
      <c r="C84" s="645"/>
      <c r="D84" s="645"/>
      <c r="E84" s="646"/>
      <c r="F84" s="653"/>
      <c r="G84" s="654"/>
      <c r="H84" s="654"/>
      <c r="I84" s="654"/>
      <c r="J84" s="654"/>
      <c r="K84" s="654"/>
      <c r="L84" s="654"/>
      <c r="M84" s="654"/>
      <c r="N84" s="654"/>
      <c r="O84" s="654"/>
      <c r="P84" s="655"/>
      <c r="Q84" s="653"/>
      <c r="R84" s="654"/>
      <c r="S84" s="654"/>
      <c r="T84" s="654"/>
      <c r="U84" s="654"/>
      <c r="V84" s="654"/>
      <c r="W84" s="654"/>
      <c r="X84" s="654"/>
      <c r="Y84" s="654"/>
      <c r="Z84" s="654"/>
      <c r="AA84" s="655"/>
      <c r="AB84" s="653"/>
      <c r="AC84" s="654"/>
      <c r="AD84" s="654"/>
      <c r="AE84" s="654"/>
      <c r="AF84" s="654"/>
      <c r="AG84" s="654"/>
      <c r="AH84" s="654"/>
      <c r="AI84" s="654"/>
      <c r="AJ84" s="654"/>
      <c r="AK84" s="654"/>
      <c r="AL84" s="655"/>
      <c r="AM84" s="653"/>
      <c r="AN84" s="654"/>
      <c r="AO84" s="654"/>
      <c r="AP84" s="654"/>
      <c r="AQ84" s="654"/>
      <c r="AR84" s="654"/>
      <c r="AS84" s="654"/>
      <c r="AT84" s="654"/>
      <c r="AU84" s="654"/>
      <c r="AV84" s="654"/>
      <c r="AW84" s="654"/>
      <c r="AX84" s="654"/>
      <c r="AY84" s="655"/>
    </row>
    <row r="85" spans="2:51" ht="22.5" customHeight="1">
      <c r="B85" s="662" t="s">
        <v>524</v>
      </c>
      <c r="C85" s="663"/>
      <c r="D85" s="663"/>
      <c r="E85" s="664"/>
      <c r="F85" s="621"/>
      <c r="G85" s="622"/>
      <c r="H85" s="622"/>
      <c r="I85" s="622"/>
      <c r="J85" s="622"/>
      <c r="K85" s="622"/>
      <c r="L85" s="622"/>
      <c r="M85" s="622"/>
      <c r="N85" s="622"/>
      <c r="O85" s="622"/>
      <c r="P85" s="623"/>
      <c r="Q85" s="621"/>
      <c r="R85" s="622"/>
      <c r="S85" s="622"/>
      <c r="T85" s="622"/>
      <c r="U85" s="622"/>
      <c r="V85" s="622"/>
      <c r="W85" s="622"/>
      <c r="X85" s="622"/>
      <c r="Y85" s="622"/>
      <c r="Z85" s="622"/>
      <c r="AA85" s="623"/>
      <c r="AB85" s="621"/>
      <c r="AC85" s="622"/>
      <c r="AD85" s="622"/>
      <c r="AE85" s="622"/>
      <c r="AF85" s="622"/>
      <c r="AG85" s="622"/>
      <c r="AH85" s="622"/>
      <c r="AI85" s="622"/>
      <c r="AJ85" s="622"/>
      <c r="AK85" s="622"/>
      <c r="AL85" s="623"/>
      <c r="AM85" s="621"/>
      <c r="AN85" s="622"/>
      <c r="AO85" s="622"/>
      <c r="AP85" s="622"/>
      <c r="AQ85" s="622"/>
      <c r="AR85" s="622"/>
      <c r="AS85" s="622"/>
      <c r="AT85" s="622"/>
      <c r="AU85" s="622"/>
      <c r="AV85" s="622"/>
      <c r="AW85" s="622"/>
      <c r="AX85" s="622"/>
      <c r="AY85" s="623"/>
    </row>
    <row r="86" spans="2:51" ht="22.5" customHeight="1" thickBot="1">
      <c r="B86" s="656" t="s">
        <v>525</v>
      </c>
      <c r="C86" s="657"/>
      <c r="D86" s="657"/>
      <c r="E86" s="658"/>
      <c r="F86" s="659"/>
      <c r="G86" s="660"/>
      <c r="H86" s="660"/>
      <c r="I86" s="660"/>
      <c r="J86" s="660"/>
      <c r="K86" s="660"/>
      <c r="L86" s="660"/>
      <c r="M86" s="660"/>
      <c r="N86" s="660"/>
      <c r="O86" s="660"/>
      <c r="P86" s="661"/>
      <c r="Q86" s="659"/>
      <c r="R86" s="660"/>
      <c r="S86" s="660"/>
      <c r="T86" s="660"/>
      <c r="U86" s="660"/>
      <c r="V86" s="660"/>
      <c r="W86" s="660"/>
      <c r="X86" s="660"/>
      <c r="Y86" s="660"/>
      <c r="Z86" s="660"/>
      <c r="AA86" s="661"/>
      <c r="AB86" s="659"/>
      <c r="AC86" s="660"/>
      <c r="AD86" s="660"/>
      <c r="AE86" s="660"/>
      <c r="AF86" s="660"/>
      <c r="AG86" s="660"/>
      <c r="AH86" s="660"/>
      <c r="AI86" s="660"/>
      <c r="AJ86" s="660"/>
      <c r="AK86" s="660"/>
      <c r="AL86" s="661"/>
      <c r="AM86" s="659"/>
      <c r="AN86" s="660"/>
      <c r="AO86" s="660"/>
      <c r="AP86" s="660"/>
      <c r="AQ86" s="660"/>
      <c r="AR86" s="660"/>
      <c r="AS86" s="660"/>
      <c r="AT86" s="660"/>
      <c r="AU86" s="660"/>
      <c r="AV86" s="660"/>
      <c r="AW86" s="660"/>
      <c r="AX86" s="660"/>
      <c r="AY86" s="661"/>
    </row>
    <row r="87" spans="2:51" ht="16.5" customHeight="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98">
        <v>1</v>
      </c>
      <c r="AB87" s="161"/>
      <c r="AC87" s="161"/>
      <c r="AD87" s="161"/>
      <c r="AE87" s="161"/>
      <c r="AF87" s="161"/>
      <c r="AG87" s="161"/>
      <c r="AH87" s="1005" t="s">
        <v>170</v>
      </c>
      <c r="AI87" s="1005"/>
      <c r="AJ87" s="1005"/>
      <c r="AK87" s="1005"/>
      <c r="AL87" s="1005"/>
      <c r="AM87" s="1005"/>
      <c r="AN87" s="1005"/>
      <c r="AO87" s="1005"/>
      <c r="AP87" s="1005"/>
      <c r="AQ87" s="1005"/>
      <c r="AR87" s="1005"/>
      <c r="AS87" s="1005"/>
      <c r="AT87" s="1005"/>
      <c r="AU87" s="1005"/>
      <c r="AV87" s="1005"/>
      <c r="AW87" s="1005"/>
      <c r="AX87" s="1005"/>
      <c r="AY87" s="1005"/>
    </row>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sheetData>
  <sheetProtection sheet="1"/>
  <mergeCells count="340">
    <mergeCell ref="H47:P48"/>
    <mergeCell ref="F49:P51"/>
    <mergeCell ref="F45:G46"/>
    <mergeCell ref="H45:P46"/>
    <mergeCell ref="F40:P40"/>
    <mergeCell ref="F29:P30"/>
    <mergeCell ref="F31:P31"/>
    <mergeCell ref="F32:P33"/>
    <mergeCell ref="F37:P37"/>
    <mergeCell ref="F34:P34"/>
    <mergeCell ref="F35:P36"/>
    <mergeCell ref="F38:P39"/>
    <mergeCell ref="AH87:AY87"/>
    <mergeCell ref="DG35:DK35"/>
    <mergeCell ref="DG36:DK36"/>
    <mergeCell ref="DG31:DK31"/>
    <mergeCell ref="DG32:DK32"/>
    <mergeCell ref="DG33:DK33"/>
    <mergeCell ref="DG34:DK34"/>
    <mergeCell ref="AX36:AX37"/>
    <mergeCell ref="AT32:AX33"/>
    <mergeCell ref="AO34:AW35"/>
    <mergeCell ref="DG29:DK29"/>
    <mergeCell ref="DG30:DK30"/>
    <mergeCell ref="AT28:AY29"/>
    <mergeCell ref="DG28:DK28"/>
    <mergeCell ref="AM30:AY31"/>
    <mergeCell ref="AS28:AS29"/>
    <mergeCell ref="AM28:AR29"/>
    <mergeCell ref="DG26:DK26"/>
    <mergeCell ref="AG24:AR25"/>
    <mergeCell ref="DG25:DK25"/>
    <mergeCell ref="AM26:AY27"/>
    <mergeCell ref="AS24:AY25"/>
    <mergeCell ref="DG27:DK27"/>
    <mergeCell ref="AT16:AW17"/>
    <mergeCell ref="AB33:AE33"/>
    <mergeCell ref="AG33:AK33"/>
    <mergeCell ref="V33:Z33"/>
    <mergeCell ref="W28:AA29"/>
    <mergeCell ref="V28:V29"/>
    <mergeCell ref="AB28:AF29"/>
    <mergeCell ref="AG28:AG29"/>
    <mergeCell ref="AH28:AL29"/>
    <mergeCell ref="AS32:AS33"/>
    <mergeCell ref="AG20:AY23"/>
    <mergeCell ref="AA20:AB21"/>
    <mergeCell ref="Q30:AA31"/>
    <mergeCell ref="AB30:AL31"/>
    <mergeCell ref="M20:R21"/>
    <mergeCell ref="S20:U21"/>
    <mergeCell ref="AC20:AF23"/>
    <mergeCell ref="AB26:AL27"/>
    <mergeCell ref="F28:P28"/>
    <mergeCell ref="M24:T25"/>
    <mergeCell ref="I14:J15"/>
    <mergeCell ref="AM32:AO33"/>
    <mergeCell ref="AN16:AS17"/>
    <mergeCell ref="AB16:AF17"/>
    <mergeCell ref="AC24:AF25"/>
    <mergeCell ref="F18:J19"/>
    <mergeCell ref="J20:L21"/>
    <mergeCell ref="O22:Q23"/>
    <mergeCell ref="AG16:AM17"/>
    <mergeCell ref="Q14:R15"/>
    <mergeCell ref="AX9:AY11"/>
    <mergeCell ref="AX12:AY13"/>
    <mergeCell ref="AV9:AW11"/>
    <mergeCell ref="AM14:AW15"/>
    <mergeCell ref="AJ9:AS11"/>
    <mergeCell ref="AT9:AU11"/>
    <mergeCell ref="AI14:AK15"/>
    <mergeCell ref="AL14:AL15"/>
    <mergeCell ref="AX14:AY15"/>
    <mergeCell ref="F12:AI13"/>
    <mergeCell ref="B6:N8"/>
    <mergeCell ref="P7:AD8"/>
    <mergeCell ref="AE7:AF8"/>
    <mergeCell ref="K9:M11"/>
    <mergeCell ref="B9:E11"/>
    <mergeCell ref="X9:Y9"/>
    <mergeCell ref="AE9:AI11"/>
    <mergeCell ref="N9:W9"/>
    <mergeCell ref="N10:W11"/>
    <mergeCell ref="AG7:AL8"/>
    <mergeCell ref="S14:T15"/>
    <mergeCell ref="AB9:AD11"/>
    <mergeCell ref="AM12:AW13"/>
    <mergeCell ref="Z9:AA11"/>
    <mergeCell ref="AJ12:AL13"/>
    <mergeCell ref="W14:AE15"/>
    <mergeCell ref="AF14:AH15"/>
    <mergeCell ref="F9:J11"/>
    <mergeCell ref="X10:Y11"/>
    <mergeCell ref="B16:E19"/>
    <mergeCell ref="H14:H15"/>
    <mergeCell ref="B12:E13"/>
    <mergeCell ref="B14:E15"/>
    <mergeCell ref="K14:L15"/>
    <mergeCell ref="M14:N15"/>
    <mergeCell ref="F16:AA17"/>
    <mergeCell ref="O14:P15"/>
    <mergeCell ref="Z24:AB25"/>
    <mergeCell ref="B20:E25"/>
    <mergeCell ref="U24:Y25"/>
    <mergeCell ref="V20:Z21"/>
    <mergeCell ref="R22:AB23"/>
    <mergeCell ref="B30:E31"/>
    <mergeCell ref="Q28:U29"/>
    <mergeCell ref="B28:E29"/>
    <mergeCell ref="F20:I21"/>
    <mergeCell ref="F22:I23"/>
    <mergeCell ref="J22:N23"/>
    <mergeCell ref="B26:E27"/>
    <mergeCell ref="F26:P27"/>
    <mergeCell ref="Q26:AA27"/>
    <mergeCell ref="F24:L25"/>
    <mergeCell ref="B32:E33"/>
    <mergeCell ref="Q34:AA37"/>
    <mergeCell ref="S32:X32"/>
    <mergeCell ref="Q33:T33"/>
    <mergeCell ref="B34:E51"/>
    <mergeCell ref="H41:P42"/>
    <mergeCell ref="F41:G42"/>
    <mergeCell ref="F43:G44"/>
    <mergeCell ref="H43:P44"/>
    <mergeCell ref="F47:G48"/>
    <mergeCell ref="AT38:AY39"/>
    <mergeCell ref="AM39:AP39"/>
    <mergeCell ref="AY32:AY33"/>
    <mergeCell ref="AB40:AD40"/>
    <mergeCell ref="AN36:AN37"/>
    <mergeCell ref="AO36:AW37"/>
    <mergeCell ref="AQ39:AS39"/>
    <mergeCell ref="AT40:AY41"/>
    <mergeCell ref="AC41:AK42"/>
    <mergeCell ref="AM38:AR38"/>
    <mergeCell ref="AP32:AQ33"/>
    <mergeCell ref="R43:Z44"/>
    <mergeCell ref="Q40:S40"/>
    <mergeCell ref="AA42:AA43"/>
    <mergeCell ref="R41:Z42"/>
    <mergeCell ref="Q42:Q43"/>
    <mergeCell ref="AB42:AB43"/>
    <mergeCell ref="AD32:AI32"/>
    <mergeCell ref="AB34:AL37"/>
    <mergeCell ref="AT42:AY43"/>
    <mergeCell ref="AL42:AL43"/>
    <mergeCell ref="Q46:Y46"/>
    <mergeCell ref="AB46:AJ46"/>
    <mergeCell ref="Q47:Q48"/>
    <mergeCell ref="R47:Z48"/>
    <mergeCell ref="AT44:AY45"/>
    <mergeCell ref="AC43:AK44"/>
    <mergeCell ref="AC47:AK48"/>
    <mergeCell ref="AL47:AL48"/>
    <mergeCell ref="AT48:AY49"/>
    <mergeCell ref="AT46:AY47"/>
    <mergeCell ref="AA47:AA48"/>
    <mergeCell ref="AB47:AB48"/>
    <mergeCell ref="AT50:AY51"/>
    <mergeCell ref="AB50:AL50"/>
    <mergeCell ref="X52:Z52"/>
    <mergeCell ref="AB52:AG52"/>
    <mergeCell ref="AI52:AK52"/>
    <mergeCell ref="AT52:AY53"/>
    <mergeCell ref="AD53:AK53"/>
    <mergeCell ref="R53:Y53"/>
    <mergeCell ref="Q52:W52"/>
    <mergeCell ref="B52:E56"/>
    <mergeCell ref="F52:H52"/>
    <mergeCell ref="J53:L53"/>
    <mergeCell ref="F56:H56"/>
    <mergeCell ref="J56:O56"/>
    <mergeCell ref="G55:I55"/>
    <mergeCell ref="G53:I53"/>
    <mergeCell ref="G54:I54"/>
    <mergeCell ref="J54:L54"/>
    <mergeCell ref="J55:L55"/>
    <mergeCell ref="Q55:W55"/>
    <mergeCell ref="S56:Z56"/>
    <mergeCell ref="AD56:AK56"/>
    <mergeCell ref="AI54:AK54"/>
    <mergeCell ref="X55:Z55"/>
    <mergeCell ref="AT54:AY55"/>
    <mergeCell ref="AB55:AG55"/>
    <mergeCell ref="AI55:AK55"/>
    <mergeCell ref="AB54:AF54"/>
    <mergeCell ref="AM56:AS56"/>
    <mergeCell ref="AT56:AY56"/>
    <mergeCell ref="AM57:AS57"/>
    <mergeCell ref="AT57:AY57"/>
    <mergeCell ref="B57:E58"/>
    <mergeCell ref="G57:I58"/>
    <mergeCell ref="J57:J58"/>
    <mergeCell ref="K57:P58"/>
    <mergeCell ref="P59:P60"/>
    <mergeCell ref="Q59:U60"/>
    <mergeCell ref="AM58:AS58"/>
    <mergeCell ref="AT58:AY58"/>
    <mergeCell ref="AG57:AL58"/>
    <mergeCell ref="R57:T58"/>
    <mergeCell ref="V57:AA58"/>
    <mergeCell ref="AC57:AE58"/>
    <mergeCell ref="AS61:AS62"/>
    <mergeCell ref="AT59:AW60"/>
    <mergeCell ref="AR61:AR62"/>
    <mergeCell ref="AM59:AS60"/>
    <mergeCell ref="AV61:AV62"/>
    <mergeCell ref="AW61:AW62"/>
    <mergeCell ref="AT61:AT62"/>
    <mergeCell ref="AU61:AU62"/>
    <mergeCell ref="L61:L62"/>
    <mergeCell ref="B59:E60"/>
    <mergeCell ref="AK61:AK62"/>
    <mergeCell ref="AO61:AQ62"/>
    <mergeCell ref="W59:Y60"/>
    <mergeCell ref="AB59:AF60"/>
    <mergeCell ref="AH59:AJ60"/>
    <mergeCell ref="G59:I60"/>
    <mergeCell ref="J59:J60"/>
    <mergeCell ref="K59:O60"/>
    <mergeCell ref="B61:E62"/>
    <mergeCell ref="G61:I62"/>
    <mergeCell ref="J61:J62"/>
    <mergeCell ref="K61:K62"/>
    <mergeCell ref="AI61:AI62"/>
    <mergeCell ref="AJ61:AJ62"/>
    <mergeCell ref="AC61:AE62"/>
    <mergeCell ref="AF61:AF62"/>
    <mergeCell ref="M61:M62"/>
    <mergeCell ref="N61:N62"/>
    <mergeCell ref="AG61:AG62"/>
    <mergeCell ref="AH61:AH62"/>
    <mergeCell ref="W61:W62"/>
    <mergeCell ref="X61:X62"/>
    <mergeCell ref="Y61:Y62"/>
    <mergeCell ref="Z61:Z62"/>
    <mergeCell ref="O61:O62"/>
    <mergeCell ref="R61:T62"/>
    <mergeCell ref="U61:U62"/>
    <mergeCell ref="V61:V62"/>
    <mergeCell ref="AB63:AB64"/>
    <mergeCell ref="Q65:W65"/>
    <mergeCell ref="R63:T64"/>
    <mergeCell ref="V63:X64"/>
    <mergeCell ref="AN68:AV68"/>
    <mergeCell ref="AU63:AW64"/>
    <mergeCell ref="AB65:AL65"/>
    <mergeCell ref="AC66:AK66"/>
    <mergeCell ref="AX63:AY64"/>
    <mergeCell ref="AN66:AV66"/>
    <mergeCell ref="F67:K67"/>
    <mergeCell ref="Q67:W67"/>
    <mergeCell ref="AB67:AH67"/>
    <mergeCell ref="AM67:AS67"/>
    <mergeCell ref="G66:O66"/>
    <mergeCell ref="R66:Z66"/>
    <mergeCell ref="AM65:AS65"/>
    <mergeCell ref="AM63:AM64"/>
    <mergeCell ref="B69:E72"/>
    <mergeCell ref="F69:I70"/>
    <mergeCell ref="J69:L70"/>
    <mergeCell ref="Q69:T70"/>
    <mergeCell ref="AM69:AP70"/>
    <mergeCell ref="AQ69:AS70"/>
    <mergeCell ref="AM71:AP72"/>
    <mergeCell ref="AQ71:AS72"/>
    <mergeCell ref="H77:J77"/>
    <mergeCell ref="K77:M77"/>
    <mergeCell ref="AG73:AI73"/>
    <mergeCell ref="AF69:AH70"/>
    <mergeCell ref="U69:W70"/>
    <mergeCell ref="AB69:AE70"/>
    <mergeCell ref="AB71:AE72"/>
    <mergeCell ref="AF71:AH72"/>
    <mergeCell ref="AD73:AF73"/>
    <mergeCell ref="AD74:AF74"/>
    <mergeCell ref="AQ78:AW78"/>
    <mergeCell ref="AN77:AP77"/>
    <mergeCell ref="AQ77:AS77"/>
    <mergeCell ref="AQ73:AS73"/>
    <mergeCell ref="AN73:AP73"/>
    <mergeCell ref="AN78:AP78"/>
    <mergeCell ref="AG74:AI74"/>
    <mergeCell ref="AQ74:AS74"/>
    <mergeCell ref="H75:J75"/>
    <mergeCell ref="K75:M75"/>
    <mergeCell ref="S75:U75"/>
    <mergeCell ref="V75:X75"/>
    <mergeCell ref="AQ75:AS75"/>
    <mergeCell ref="AN75:AP75"/>
    <mergeCell ref="AN74:AP74"/>
    <mergeCell ref="F79:P84"/>
    <mergeCell ref="Q79:AA84"/>
    <mergeCell ref="AB79:AL84"/>
    <mergeCell ref="B73:E78"/>
    <mergeCell ref="H73:J73"/>
    <mergeCell ref="H74:J74"/>
    <mergeCell ref="AG75:AI75"/>
    <mergeCell ref="V74:X74"/>
    <mergeCell ref="AD75:AF75"/>
    <mergeCell ref="S74:U74"/>
    <mergeCell ref="AB85:AL85"/>
    <mergeCell ref="AM85:AY85"/>
    <mergeCell ref="AM79:AY84"/>
    <mergeCell ref="B86:E86"/>
    <mergeCell ref="F86:P86"/>
    <mergeCell ref="Q86:AA86"/>
    <mergeCell ref="AB86:AL86"/>
    <mergeCell ref="AM86:AY86"/>
    <mergeCell ref="B85:E85"/>
    <mergeCell ref="Q85:AA85"/>
    <mergeCell ref="F85:P85"/>
    <mergeCell ref="B63:E68"/>
    <mergeCell ref="G63:I64"/>
    <mergeCell ref="K63:M64"/>
    <mergeCell ref="K74:M74"/>
    <mergeCell ref="F71:I72"/>
    <mergeCell ref="J71:L72"/>
    <mergeCell ref="F65:K65"/>
    <mergeCell ref="G68:O68"/>
    <mergeCell ref="B79:E84"/>
    <mergeCell ref="K73:M73"/>
    <mergeCell ref="Y63:AA64"/>
    <mergeCell ref="Q71:T72"/>
    <mergeCell ref="U71:W72"/>
    <mergeCell ref="S73:U73"/>
    <mergeCell ref="V73:X73"/>
    <mergeCell ref="N63:P64"/>
    <mergeCell ref="K18:AA19"/>
    <mergeCell ref="AB18:AF19"/>
    <mergeCell ref="AG18:AW19"/>
    <mergeCell ref="R68:Z68"/>
    <mergeCell ref="AN63:AP64"/>
    <mergeCell ref="AR63:AT64"/>
    <mergeCell ref="AC68:AK68"/>
    <mergeCell ref="AC63:AE64"/>
    <mergeCell ref="AG63:AI64"/>
    <mergeCell ref="AJ63:AL64"/>
  </mergeCells>
  <conditionalFormatting sqref="F32:P33">
    <cfRule type="expression" priority="1" dxfId="23" stopIfTrue="1">
      <formula>$F$29="在宅"</formula>
    </cfRule>
  </conditionalFormatting>
  <conditionalFormatting sqref="F31:P31">
    <cfRule type="expression" priority="2" dxfId="35" stopIfTrue="1">
      <formula>$F$29="在宅"</formula>
    </cfRule>
  </conditionalFormatting>
  <conditionalFormatting sqref="AO36:AW37">
    <cfRule type="expression" priority="10" dxfId="1" stopIfTrue="1">
      <formula>$AO$34="その他"</formula>
    </cfRule>
    <cfRule type="expression" priority="11" dxfId="1" stopIfTrue="1">
      <formula>#REF!="その他"</formula>
    </cfRule>
  </conditionalFormatting>
  <conditionalFormatting sqref="AT32:AX33">
    <cfRule type="expression" priority="8" dxfId="1" stopIfTrue="1">
      <formula>$AP$32="あり"</formula>
    </cfRule>
  </conditionalFormatting>
  <conditionalFormatting sqref="R43">
    <cfRule type="expression" priority="7" dxfId="1" stopIfTrue="1">
      <formula>$R$41="その他"</formula>
    </cfRule>
  </conditionalFormatting>
  <conditionalFormatting sqref="K59:O60">
    <cfRule type="expression" priority="5" dxfId="1" stopIfTrue="1">
      <formula>$G$59="あり"</formula>
    </cfRule>
  </conditionalFormatting>
  <conditionalFormatting sqref="AM14:AW15">
    <cfRule type="expression" priority="4" dxfId="1" stopIfTrue="1">
      <formula>$AF$14="あり"</formula>
    </cfRule>
  </conditionalFormatting>
  <conditionalFormatting sqref="R22:AB23">
    <cfRule type="expression" priority="3" dxfId="1" stopIfTrue="1">
      <formula>$J$22="条件付き可"</formula>
    </cfRule>
  </conditionalFormatting>
  <conditionalFormatting sqref="N63:P64">
    <cfRule type="expression" priority="2" dxfId="23" stopIfTrue="1">
      <formula>$G$63="なし"</formula>
    </cfRule>
  </conditionalFormatting>
  <conditionalFormatting sqref="AX17">
    <cfRule type="expression" priority="1" dxfId="1" stopIfTrue="1">
      <formula>$AQ$17&lt;&gt;""</formula>
    </cfRule>
  </conditionalFormatting>
  <conditionalFormatting sqref="AC43:AK44">
    <cfRule type="expression" priority="28" dxfId="1" stopIfTrue="1">
      <formula>$AC$41="その他"</formula>
    </cfRule>
  </conditionalFormatting>
  <conditionalFormatting sqref="AG16:AM17">
    <cfRule type="expression" priority="41" dxfId="1" stopIfTrue="1">
      <formula>$F$16="高血圧性脳内出血"</formula>
    </cfRule>
  </conditionalFormatting>
  <conditionalFormatting sqref="K18 AG18">
    <cfRule type="expression" priority="42" dxfId="1" stopIfTrue="1">
      <formula>OR($F$16="その他の脳内出血",$F$16="くも膜下出血")</formula>
    </cfRule>
  </conditionalFormatting>
  <conditionalFormatting sqref="AT16:AW17">
    <cfRule type="expression" priority="43" dxfId="1" stopIfTrue="1">
      <formula>OR($F$16="高血圧性脳内出血",$F$16="その他の脳内出血",$F$16="くも膜下出血")</formula>
    </cfRule>
  </conditionalFormatting>
  <dataValidations count="32">
    <dataValidation allowBlank="1" showInputMessage="1" imeMode="off" sqref="AM28 AT28 AS28:AS29 Q28:AL29"/>
    <dataValidation type="list" allowBlank="1" showInputMessage="1" showErrorMessage="1" sqref="AQ77:AS77">
      <formula1>$CQ$16:$CQ$18</formula1>
    </dataValidation>
    <dataValidation type="list" allowBlank="1" showInputMessage="1" showErrorMessage="1" sqref="AA20:AB21">
      <formula1>$DA$16:$DA$17</formula1>
    </dataValidation>
    <dataValidation type="list" allowBlank="1" showInputMessage="1" showErrorMessage="1" sqref="J22:N23">
      <formula1>$DO$16:$DO$19</formula1>
    </dataValidation>
    <dataValidation type="list" allowBlank="1" showInputMessage="1" showErrorMessage="1" sqref="H41:P48">
      <formula1>$DX$16:$DX$24</formula1>
    </dataValidation>
    <dataValidation type="list" allowBlank="1" showInputMessage="1" showErrorMessage="1" sqref="F29:P30 AO34:AW35">
      <formula1>$DS$16:$DS$20</formula1>
    </dataValidation>
    <dataValidation type="list" allowBlank="1" showInputMessage="1" showErrorMessage="1" sqref="AB9:AD11">
      <formula1>$EK$9:$EK$10</formula1>
    </dataValidation>
    <dataValidation type="list" allowBlank="1" showInputMessage="1" showErrorMessage="1" sqref="AG57:AL58">
      <formula1>$EH$16:$EH$17</formula1>
    </dataValidation>
    <dataValidation type="list" allowBlank="1" showInputMessage="1" showErrorMessage="1" sqref="V57:AA58">
      <formula1>$EF$16:$EF$18</formula1>
    </dataValidation>
    <dataValidation type="list" allowBlank="1" showInputMessage="1" showErrorMessage="1" sqref="J55:L55">
      <formula1>$CW$16:$CW$17</formula1>
    </dataValidation>
    <dataValidation type="list" allowBlank="1" showInputMessage="1" showErrorMessage="1" sqref="J54:L54">
      <formula1>$CY$16:$CY$17</formula1>
    </dataValidation>
    <dataValidation type="list" allowBlank="1" showInputMessage="1" showErrorMessage="1" sqref="AI54:AK54">
      <formula1>$CU$16:$CU$17</formula1>
    </dataValidation>
    <dataValidation type="list" allowBlank="1" showInputMessage="1" showErrorMessage="1" sqref="K77:M77">
      <formula1>$CS$16:$CS$17</formula1>
    </dataValidation>
    <dataValidation type="list" allowBlank="1" showInputMessage="1" showErrorMessage="1" sqref="AT59:AW60">
      <formula1>$EJ$16:$EJ$18</formula1>
    </dataValidation>
    <dataValidation type="list" allowBlank="1" showInputMessage="1" showErrorMessage="1" sqref="AQ71:AS72 J71:L72 AF71:AH72 U71:W72">
      <formula1>$EM$16:$EM$23</formula1>
    </dataValidation>
    <dataValidation type="list" allowBlank="1" showInputMessage="1" showErrorMessage="1" sqref="AF69:AH70 AQ69:AS70 U69:W70 J69:L70">
      <formula1>$EL$16:$EL$24</formula1>
    </dataValidation>
    <dataValidation type="list" allowBlank="1" showInputMessage="1" showErrorMessage="1" sqref="AU63:AW64 N63:P64 AJ63:AL64 Y63:AA64">
      <formula1>$EK$16:$EK$22</formula1>
    </dataValidation>
    <dataValidation type="list" allowBlank="1" showInputMessage="1" showErrorMessage="1" sqref="AN63:AP64 G63:I64 AC63:AE64 R63:T64">
      <formula1>$DC$16:$DC$18</formula1>
    </dataValidation>
    <dataValidation type="list" allowBlank="1" showInputMessage="1" showErrorMessage="1" sqref="AO61 J20:L21 X52:Z52 AC61 R61 G61 AH59 W59 G59 AI52:AK52 AP32:AQ33 AX17 X55:Z55 J53:L53 AI55:AK55">
      <formula1>$DC$16:$DC$17</formula1>
    </dataValidation>
    <dataValidation type="list" allowBlank="1" showInputMessage="1" showErrorMessage="1" sqref="AQ73:AS75 AG73:AI75 V73:X75 K73:M75">
      <formula1>$CT$16:$CT$17</formula1>
    </dataValidation>
    <dataValidation type="list" allowBlank="1" showInputMessage="1" showErrorMessage="1" sqref="AQ39:AS39">
      <formula1>$CL$16:$CL$17</formula1>
    </dataValidation>
    <dataValidation type="list" allowBlank="1" showInputMessage="1" showErrorMessage="1" sqref="K57:P58">
      <formula1>$EO$16:$EO$18</formula1>
    </dataValidation>
    <dataValidation errorStyle="warning" type="textLength" operator="equal" allowBlank="1" showInputMessage="1" showErrorMessage="1" errorTitle="文字数チェック" error="コードは 8文字 で入力下さい。" imeMode="off" sqref="F9:J11">
      <formula1>8</formula1>
    </dataValidation>
    <dataValidation type="list" allowBlank="1" showInputMessage="1" showErrorMessage="1" sqref="Q30:AL31">
      <formula1>$CE$31:$CE$41</formula1>
    </dataValidation>
    <dataValidation type="list" allowBlank="1" showInputMessage="1" imeMode="hiragana" sqref="S32:X32">
      <formula1>$CO$35:$CO$38</formula1>
    </dataValidation>
    <dataValidation type="list" allowBlank="1" showInputMessage="1" sqref="AD32:AI32">
      <formula1>$CO$35:$CO$38</formula1>
    </dataValidation>
    <dataValidation type="list" allowBlank="1" showInputMessage="1" sqref="R47:Z48 AM30:AY31 AC47:AK48">
      <formula1>$CE$31:$CE$41</formula1>
    </dataValidation>
    <dataValidation type="list" allowBlank="1" showInputMessage="1" sqref="Z24:AB25">
      <formula1>$EN$16:$EN$29</formula1>
    </dataValidation>
    <dataValidation type="list" allowBlank="1" showInputMessage="1" showErrorMessage="1" sqref="S20:U21">
      <formula1>$EN$16:$EN$28</formula1>
    </dataValidation>
    <dataValidation type="list" allowBlank="1" showInputMessage="1" showErrorMessage="1" sqref="R41:Z42 AC41:AK42">
      <formula1>$EB$16:$EB$26</formula1>
    </dataValidation>
    <dataValidation type="list" allowBlank="1" showInputMessage="1" showErrorMessage="1" sqref="R43:Z44 AC43:AK44">
      <formula1>$EB$19:$EB$25</formula1>
    </dataValidation>
    <dataValidation type="list" allowBlank="1" showInputMessage="1" showErrorMessage="1" sqref="G57:I58 R57:T58 AC57:AE58">
      <formula1>$CE$15:$CE$16</formula1>
    </dataValidation>
  </dataValidations>
  <printOptions/>
  <pageMargins left="0.5118110236220472" right="0.24" top="0.22" bottom="0.17" header="0.22" footer="0.19"/>
  <pageSetup horizontalDpi="600" verticalDpi="600" orientation="portrait" paperSize="9" scale="60" r:id="rId4"/>
  <headerFooter alignWithMargins="0">
    <oddHeader>&amp;R&amp;"ＭＳ 明朝,標準"&amp;8 &amp;10 &amp;11 2012年度改訂　能登脳卒中地域連携パスの手引き　Vre5.0</oddHeader>
    <oddFooter>&amp;C16</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B1:DB94"/>
  <sheetViews>
    <sheetView showGridLines="0" view="pageBreakPreview" zoomScale="60" zoomScaleNormal="75" zoomScalePageLayoutView="0" workbookViewId="0" topLeftCell="N45">
      <selection activeCell="AE93" sqref="AE93:AX93"/>
    </sheetView>
  </sheetViews>
  <sheetFormatPr defaultColWidth="9.00390625" defaultRowHeight="13.5"/>
  <cols>
    <col min="1" max="1" width="1.12109375" style="1" customWidth="1"/>
    <col min="2" max="50" width="3.25390625" style="1" customWidth="1"/>
    <col min="51" max="78" width="3.125" style="1" customWidth="1"/>
    <col min="79" max="79" width="10.50390625" style="1" customWidth="1"/>
    <col min="80" max="80" width="3.125" style="1" customWidth="1"/>
    <col min="81" max="81" width="8.125" style="1" customWidth="1"/>
    <col min="82" max="83" width="9.00390625" style="1" customWidth="1"/>
    <col min="84" max="84" width="2.375" style="1" customWidth="1"/>
    <col min="85" max="85" width="18.125" style="1" customWidth="1"/>
    <col min="86" max="86" width="9.00390625" style="1" customWidth="1"/>
    <col min="87" max="87" width="3.375" style="1" customWidth="1"/>
    <col min="88" max="88" width="15.00390625" style="1" customWidth="1"/>
    <col min="89" max="89" width="9.00390625" style="1" customWidth="1"/>
    <col min="90" max="90" width="3.00390625" style="1" customWidth="1"/>
    <col min="91" max="92" width="9.00390625" style="1" customWidth="1"/>
    <col min="93" max="93" width="2.375" style="1" customWidth="1"/>
    <col min="94" max="94" width="12.875" style="1" customWidth="1"/>
    <col min="95" max="95" width="9.00390625" style="1" customWidth="1"/>
    <col min="96" max="96" width="2.625" style="1" customWidth="1"/>
    <col min="97" max="97" width="22.625" style="1" customWidth="1"/>
    <col min="98" max="98" width="9.00390625" style="1" customWidth="1"/>
    <col min="99" max="99" width="2.875" style="1" customWidth="1"/>
    <col min="100" max="100" width="18.375" style="1" bestFit="1" customWidth="1"/>
    <col min="101" max="101" width="9.125" style="1" customWidth="1"/>
    <col min="102" max="16384" width="9.00390625" style="1" customWidth="1"/>
  </cols>
  <sheetData>
    <row r="1" ht="16.5" customHeight="1">
      <c r="AT1" s="80"/>
    </row>
    <row r="2" spans="26:50" ht="16.5" customHeight="1">
      <c r="Z2" s="1398"/>
      <c r="AA2" s="1399"/>
      <c r="AB2" s="1406" t="s">
        <v>1567</v>
      </c>
      <c r="AC2" s="1407"/>
      <c r="AD2" s="1407"/>
      <c r="AE2" s="1407"/>
      <c r="AF2" s="1407"/>
      <c r="AG2" s="1407"/>
      <c r="AH2" s="1407"/>
      <c r="AI2" s="1407"/>
      <c r="AJ2" s="1407"/>
      <c r="AK2" s="1407"/>
      <c r="AL2" s="1407"/>
      <c r="AM2" s="1407"/>
      <c r="AN2" s="1407"/>
      <c r="AO2" s="1407"/>
      <c r="AP2" s="1407"/>
      <c r="AQ2" s="1407"/>
      <c r="AR2" s="1407"/>
      <c r="AS2" s="1407"/>
      <c r="AT2" s="1407"/>
      <c r="AU2" s="1407"/>
      <c r="AV2" s="1407"/>
      <c r="AW2" s="1407"/>
      <c r="AX2" s="1407"/>
    </row>
    <row r="3" spans="26:50" ht="16.5" customHeight="1">
      <c r="Z3" s="1400"/>
      <c r="AA3" s="1401"/>
      <c r="AB3" s="1406"/>
      <c r="AC3" s="1407"/>
      <c r="AD3" s="1407"/>
      <c r="AE3" s="1407"/>
      <c r="AF3" s="1407"/>
      <c r="AG3" s="1407"/>
      <c r="AH3" s="1407"/>
      <c r="AI3" s="1407"/>
      <c r="AJ3" s="1407"/>
      <c r="AK3" s="1407"/>
      <c r="AL3" s="1407"/>
      <c r="AM3" s="1407"/>
      <c r="AN3" s="1407"/>
      <c r="AO3" s="1407"/>
      <c r="AP3" s="1407"/>
      <c r="AQ3" s="1407"/>
      <c r="AR3" s="1407"/>
      <c r="AS3" s="1407"/>
      <c r="AT3" s="1407"/>
      <c r="AU3" s="1407"/>
      <c r="AV3" s="1407"/>
      <c r="AW3" s="1407"/>
      <c r="AX3" s="1407"/>
    </row>
    <row r="4" spans="28:47" ht="16.5" customHeight="1">
      <c r="AB4" s="81"/>
      <c r="AC4" s="81"/>
      <c r="AD4" s="81"/>
      <c r="AE4" s="81"/>
      <c r="AF4" s="81"/>
      <c r="AG4" s="81"/>
      <c r="AH4" s="81"/>
      <c r="AI4" s="81"/>
      <c r="AJ4" s="81"/>
      <c r="AK4" s="81"/>
      <c r="AL4" s="81"/>
      <c r="AM4" s="81"/>
      <c r="AN4" s="81"/>
      <c r="AO4" s="81"/>
      <c r="AP4" s="81"/>
      <c r="AQ4" s="81"/>
      <c r="AR4" s="81"/>
      <c r="AS4" s="81"/>
      <c r="AT4" s="81"/>
      <c r="AU4" s="81"/>
    </row>
    <row r="5" spans="3:50" ht="16.5" customHeight="1">
      <c r="C5" s="1284" t="s">
        <v>980</v>
      </c>
      <c r="D5" s="1284"/>
      <c r="E5" s="1284"/>
      <c r="F5" s="1284"/>
      <c r="G5" s="1284"/>
      <c r="H5" s="1284"/>
      <c r="I5" s="1284"/>
      <c r="J5" s="1284"/>
      <c r="K5" s="1284"/>
      <c r="L5" s="207"/>
      <c r="M5" s="207"/>
      <c r="N5" s="207"/>
      <c r="O5" s="208"/>
      <c r="P5" s="208"/>
      <c r="Q5" s="208"/>
      <c r="R5" s="208"/>
      <c r="S5" s="208"/>
      <c r="T5" s="208"/>
      <c r="U5" s="208"/>
      <c r="V5" s="208"/>
      <c r="W5" s="208"/>
      <c r="X5" s="208"/>
      <c r="Y5" s="208"/>
      <c r="Z5" s="1285"/>
      <c r="AA5" s="1286"/>
      <c r="AB5" s="1289" t="s">
        <v>655</v>
      </c>
      <c r="AC5" s="1290"/>
      <c r="AD5" s="1290"/>
      <c r="AE5" s="1290"/>
      <c r="AF5" s="1290"/>
      <c r="AG5" s="1290"/>
      <c r="AH5" s="1290"/>
      <c r="AI5" s="1290"/>
      <c r="AJ5" s="1290"/>
      <c r="AK5" s="1290"/>
      <c r="AL5" s="1290"/>
      <c r="AM5" s="1290"/>
      <c r="AN5" s="1291"/>
      <c r="AO5" s="1414"/>
      <c r="AP5" s="1414"/>
      <c r="AQ5" s="1289" t="s">
        <v>526</v>
      </c>
      <c r="AR5" s="1290"/>
      <c r="AS5" s="1290"/>
      <c r="AT5" s="1290"/>
      <c r="AU5" s="1290"/>
      <c r="AV5" s="1290"/>
      <c r="AW5" s="1290"/>
      <c r="AX5" s="1290"/>
    </row>
    <row r="6" spans="3:50" ht="16.5" customHeight="1">
      <c r="C6" s="1284"/>
      <c r="D6" s="1284"/>
      <c r="E6" s="1284"/>
      <c r="F6" s="1284"/>
      <c r="G6" s="1284"/>
      <c r="H6" s="1284"/>
      <c r="I6" s="1284"/>
      <c r="J6" s="1284"/>
      <c r="K6" s="1284"/>
      <c r="L6" s="1292" t="s">
        <v>146</v>
      </c>
      <c r="M6" s="1292"/>
      <c r="N6" s="1292"/>
      <c r="O6" s="1292"/>
      <c r="P6" s="1292"/>
      <c r="Q6" s="1292"/>
      <c r="R6" s="1292"/>
      <c r="S6" s="1292"/>
      <c r="T6" s="1292"/>
      <c r="U6" s="1292"/>
      <c r="V6" s="1292"/>
      <c r="W6" s="1292"/>
      <c r="X6" s="1292"/>
      <c r="Y6" s="1292"/>
      <c r="Z6" s="1287"/>
      <c r="AA6" s="1288"/>
      <c r="AB6" s="1289"/>
      <c r="AC6" s="1290"/>
      <c r="AD6" s="1290"/>
      <c r="AE6" s="1290"/>
      <c r="AF6" s="1290"/>
      <c r="AG6" s="1290"/>
      <c r="AH6" s="1290"/>
      <c r="AI6" s="1290"/>
      <c r="AJ6" s="1290"/>
      <c r="AK6" s="1290"/>
      <c r="AL6" s="1290"/>
      <c r="AM6" s="1290"/>
      <c r="AN6" s="1291"/>
      <c r="AO6" s="1414"/>
      <c r="AP6" s="1414"/>
      <c r="AQ6" s="1289"/>
      <c r="AR6" s="1290"/>
      <c r="AS6" s="1290"/>
      <c r="AT6" s="1290"/>
      <c r="AU6" s="1290"/>
      <c r="AV6" s="1290"/>
      <c r="AW6" s="1290"/>
      <c r="AX6" s="1290"/>
    </row>
    <row r="7" spans="3:25" ht="16.5" customHeight="1" thickBot="1">
      <c r="C7" s="1284"/>
      <c r="D7" s="1284"/>
      <c r="E7" s="1284"/>
      <c r="F7" s="1284"/>
      <c r="G7" s="1284"/>
      <c r="H7" s="1284"/>
      <c r="I7" s="1284"/>
      <c r="J7" s="1284"/>
      <c r="K7" s="1284"/>
      <c r="L7" s="1292"/>
      <c r="M7" s="1292"/>
      <c r="N7" s="1292"/>
      <c r="O7" s="1292"/>
      <c r="P7" s="1292"/>
      <c r="Q7" s="1292"/>
      <c r="R7" s="1292"/>
      <c r="S7" s="1292"/>
      <c r="T7" s="1292"/>
      <c r="U7" s="1292"/>
      <c r="V7" s="1292"/>
      <c r="W7" s="1292"/>
      <c r="X7" s="1292"/>
      <c r="Y7" s="1292"/>
    </row>
    <row r="8" spans="2:86" ht="16.5" customHeight="1">
      <c r="B8" s="1156" t="s">
        <v>527</v>
      </c>
      <c r="C8" s="1157"/>
      <c r="D8" s="1166"/>
      <c r="E8" s="1303">
        <f>IF('基本情報'!N10="","",'基本情報'!N10)</f>
      </c>
      <c r="F8" s="1304"/>
      <c r="G8" s="1304"/>
      <c r="H8" s="1304"/>
      <c r="I8" s="1304"/>
      <c r="J8" s="1304"/>
      <c r="K8" s="1304"/>
      <c r="L8" s="1305"/>
      <c r="M8" s="1156" t="s">
        <v>229</v>
      </c>
      <c r="N8" s="1166"/>
      <c r="O8" s="1293">
        <f>IF('基本情報'!AB9="","",'基本情報'!AB9)</f>
      </c>
      <c r="P8" s="1294"/>
      <c r="Q8" s="1322" t="s">
        <v>370</v>
      </c>
      <c r="R8" s="1323"/>
      <c r="S8" s="1324"/>
      <c r="T8" s="1297">
        <f>IF('基本情報'!AJ9="","",'基本情報'!AJ9)</f>
      </c>
      <c r="U8" s="1298"/>
      <c r="V8" s="1298"/>
      <c r="W8" s="1298"/>
      <c r="X8" s="1298"/>
      <c r="Y8" s="1299"/>
      <c r="Z8" s="1156" t="s">
        <v>1470</v>
      </c>
      <c r="AA8" s="1166"/>
      <c r="AB8" s="1293">
        <f>IF('基本情報'!AV9="","",'基本情報'!AV9)</f>
      </c>
      <c r="AC8" s="1402"/>
      <c r="AD8" s="1404" t="s">
        <v>371</v>
      </c>
      <c r="AE8" s="1309"/>
      <c r="AF8" s="1140"/>
      <c r="AG8" s="1140"/>
      <c r="AH8" s="1140"/>
      <c r="AI8" s="1310"/>
      <c r="AJ8" s="1328" t="s">
        <v>528</v>
      </c>
      <c r="AK8" s="1329"/>
      <c r="AL8" s="1330"/>
      <c r="AM8" s="1408">
        <f>IF('入力ｼｰﾄ'!I7="","",'入力ｼｰﾄ'!I7)</f>
      </c>
      <c r="AN8" s="1409"/>
      <c r="AO8" s="1409"/>
      <c r="AP8" s="1410"/>
      <c r="AQ8" s="1328" t="s">
        <v>485</v>
      </c>
      <c r="AR8" s="1329"/>
      <c r="AS8" s="1330"/>
      <c r="AT8" s="1408">
        <f>IF('入力ｼｰﾄ'!I8="","",'入力ｼｰﾄ'!I8)</f>
      </c>
      <c r="AU8" s="1409"/>
      <c r="AV8" s="1409"/>
      <c r="AW8" s="1409"/>
      <c r="AX8" s="1410"/>
      <c r="AY8" s="3"/>
      <c r="CH8"/>
    </row>
    <row r="9" spans="2:50" ht="16.5" customHeight="1" thickBot="1">
      <c r="B9" s="1158"/>
      <c r="C9" s="1159"/>
      <c r="D9" s="1167"/>
      <c r="E9" s="1306"/>
      <c r="F9" s="1307"/>
      <c r="G9" s="1307"/>
      <c r="H9" s="1307"/>
      <c r="I9" s="1307"/>
      <c r="J9" s="1307"/>
      <c r="K9" s="1307"/>
      <c r="L9" s="1308"/>
      <c r="M9" s="1158"/>
      <c r="N9" s="1167"/>
      <c r="O9" s="1295"/>
      <c r="P9" s="1296"/>
      <c r="Q9" s="1325"/>
      <c r="R9" s="1326"/>
      <c r="S9" s="1327"/>
      <c r="T9" s="1300"/>
      <c r="U9" s="1301"/>
      <c r="V9" s="1301"/>
      <c r="W9" s="1301"/>
      <c r="X9" s="1301"/>
      <c r="Y9" s="1302"/>
      <c r="Z9" s="1158"/>
      <c r="AA9" s="1167"/>
      <c r="AB9" s="1295"/>
      <c r="AC9" s="1403"/>
      <c r="AD9" s="1405"/>
      <c r="AE9" s="1314"/>
      <c r="AF9" s="1143"/>
      <c r="AG9" s="1143"/>
      <c r="AH9" s="1143"/>
      <c r="AI9" s="1315"/>
      <c r="AJ9" s="1334"/>
      <c r="AK9" s="1335"/>
      <c r="AL9" s="1336"/>
      <c r="AM9" s="1411"/>
      <c r="AN9" s="1412"/>
      <c r="AO9" s="1412"/>
      <c r="AP9" s="1413"/>
      <c r="AQ9" s="1334"/>
      <c r="AR9" s="1335"/>
      <c r="AS9" s="1336"/>
      <c r="AT9" s="1411"/>
      <c r="AU9" s="1412"/>
      <c r="AV9" s="1412"/>
      <c r="AW9" s="1412"/>
      <c r="AX9" s="1413"/>
    </row>
    <row r="10" spans="2:58" ht="17.25" customHeight="1">
      <c r="B10" s="1156" t="s">
        <v>232</v>
      </c>
      <c r="C10" s="1157"/>
      <c r="D10" s="1166"/>
      <c r="E10" s="1365">
        <f>IF('基本情報'!F16="","",'基本情報'!F16)</f>
      </c>
      <c r="F10" s="1366"/>
      <c r="G10" s="1366"/>
      <c r="H10" s="1366"/>
      <c r="I10" s="1366"/>
      <c r="J10" s="1366"/>
      <c r="K10" s="1366"/>
      <c r="L10" s="1366"/>
      <c r="M10" s="1366"/>
      <c r="N10" s="1366"/>
      <c r="O10" s="1366"/>
      <c r="P10" s="1366"/>
      <c r="Q10" s="1366"/>
      <c r="R10" s="1366"/>
      <c r="S10" s="1367"/>
      <c r="T10" s="1361" t="s">
        <v>645</v>
      </c>
      <c r="U10" s="1362"/>
      <c r="V10" s="1362"/>
      <c r="W10" s="1362"/>
      <c r="X10" s="1362"/>
      <c r="Y10" s="1362"/>
      <c r="Z10" s="1072"/>
      <c r="AA10" s="1072"/>
      <c r="AB10" s="1074" t="s">
        <v>536</v>
      </c>
      <c r="AC10" s="1074"/>
      <c r="AD10" s="1072"/>
      <c r="AE10" s="1072"/>
      <c r="AF10" s="1074" t="s">
        <v>537</v>
      </c>
      <c r="AG10" s="1074"/>
      <c r="AH10" s="1048" t="s">
        <v>1549</v>
      </c>
      <c r="AI10" s="1049"/>
      <c r="AJ10" s="1049"/>
      <c r="AK10" s="1049"/>
      <c r="AL10" s="1049"/>
      <c r="AM10" s="1072"/>
      <c r="AN10" s="1072"/>
      <c r="AO10" s="1074" t="s">
        <v>536</v>
      </c>
      <c r="AP10" s="1074"/>
      <c r="AQ10" s="1072"/>
      <c r="AR10" s="1072"/>
      <c r="AS10" s="1074" t="s">
        <v>537</v>
      </c>
      <c r="AT10" s="1074"/>
      <c r="AU10" s="1415" t="s">
        <v>1304</v>
      </c>
      <c r="AV10" s="1416"/>
      <c r="AW10" s="1419">
        <f>IF(CB22&lt;=CB23,CB23-CB22,CB23+1-CB22)</f>
        <v>0</v>
      </c>
      <c r="AX10" s="1420"/>
      <c r="BD10" s="353"/>
      <c r="BE10" s="353"/>
      <c r="BF10" s="353"/>
    </row>
    <row r="11" spans="2:105" ht="17.25" customHeight="1" thickBot="1">
      <c r="B11" s="1158"/>
      <c r="C11" s="1159"/>
      <c r="D11" s="1167"/>
      <c r="E11" s="1368"/>
      <c r="F11" s="1369"/>
      <c r="G11" s="1369"/>
      <c r="H11" s="1369"/>
      <c r="I11" s="1369"/>
      <c r="J11" s="1369"/>
      <c r="K11" s="1369"/>
      <c r="L11" s="1369"/>
      <c r="M11" s="1369"/>
      <c r="N11" s="1369"/>
      <c r="O11" s="1369"/>
      <c r="P11" s="1369"/>
      <c r="Q11" s="1369"/>
      <c r="R11" s="1369"/>
      <c r="S11" s="1370"/>
      <c r="T11" s="1363"/>
      <c r="U11" s="1364"/>
      <c r="V11" s="1364"/>
      <c r="W11" s="1364"/>
      <c r="X11" s="1364"/>
      <c r="Y11" s="1364"/>
      <c r="Z11" s="1073"/>
      <c r="AA11" s="1073"/>
      <c r="AB11" s="1075"/>
      <c r="AC11" s="1075"/>
      <c r="AD11" s="1073"/>
      <c r="AE11" s="1073"/>
      <c r="AF11" s="1075"/>
      <c r="AG11" s="1075"/>
      <c r="AH11" s="1050"/>
      <c r="AI11" s="1051"/>
      <c r="AJ11" s="1051"/>
      <c r="AK11" s="1051"/>
      <c r="AL11" s="1051"/>
      <c r="AM11" s="1073"/>
      <c r="AN11" s="1073"/>
      <c r="AO11" s="1075"/>
      <c r="AP11" s="1075"/>
      <c r="AQ11" s="1073"/>
      <c r="AR11" s="1073"/>
      <c r="AS11" s="1075"/>
      <c r="AT11" s="1075"/>
      <c r="AU11" s="1417"/>
      <c r="AV11" s="1418"/>
      <c r="AW11" s="1421"/>
      <c r="AX11" s="1422"/>
      <c r="BA11" s="353"/>
      <c r="BB11" s="353"/>
      <c r="BC11" s="353"/>
      <c r="BD11" s="353"/>
      <c r="BE11" s="353"/>
      <c r="BF11" s="353"/>
      <c r="CJ11" s="376" t="s">
        <v>1602</v>
      </c>
      <c r="CK11" s="4" t="b">
        <v>0</v>
      </c>
      <c r="CS11" s="376" t="s">
        <v>1551</v>
      </c>
      <c r="CT11" s="4" t="b">
        <v>0</v>
      </c>
      <c r="CV11" s="376" t="s">
        <v>1605</v>
      </c>
      <c r="CW11" s="4" t="b">
        <v>0</v>
      </c>
      <c r="CY11" s="255" t="s">
        <v>1574</v>
      </c>
      <c r="CZ11" s="6"/>
      <c r="DA11" s="255" t="s">
        <v>1574</v>
      </c>
    </row>
    <row r="12" spans="2:106" ht="15.75" customHeight="1" thickBot="1">
      <c r="B12" s="1328" t="s">
        <v>529</v>
      </c>
      <c r="C12" s="1329"/>
      <c r="D12" s="1330"/>
      <c r="E12" s="1337" t="str">
        <f>IF('入力ｼｰﾄ'!I18="","",'入力ｼｰﾄ'!I18)</f>
        <v>特記すべき事なし
</v>
      </c>
      <c r="F12" s="1338"/>
      <c r="G12" s="1338"/>
      <c r="H12" s="1338"/>
      <c r="I12" s="1338"/>
      <c r="J12" s="1338"/>
      <c r="K12" s="1338"/>
      <c r="L12" s="1338"/>
      <c r="M12" s="1338"/>
      <c r="N12" s="1338"/>
      <c r="O12" s="1338"/>
      <c r="P12" s="1338"/>
      <c r="Q12" s="1338"/>
      <c r="R12" s="1338"/>
      <c r="S12" s="1338"/>
      <c r="T12" s="1339"/>
      <c r="U12" s="1346" t="s">
        <v>530</v>
      </c>
      <c r="V12" s="1347"/>
      <c r="W12" s="1347"/>
      <c r="X12" s="1347"/>
      <c r="Y12" s="1347"/>
      <c r="Z12" s="1347"/>
      <c r="AA12" s="1347"/>
      <c r="AB12" s="1347"/>
      <c r="AC12" s="1347"/>
      <c r="AD12" s="1348"/>
      <c r="AE12" s="1346" t="s">
        <v>531</v>
      </c>
      <c r="AF12" s="1347"/>
      <c r="AG12" s="1347"/>
      <c r="AH12" s="1347"/>
      <c r="AI12" s="1347"/>
      <c r="AJ12" s="1371"/>
      <c r="AK12" s="1371"/>
      <c r="AL12" s="1371"/>
      <c r="AM12" s="1371"/>
      <c r="AN12" s="1372"/>
      <c r="AO12" s="1394" t="s">
        <v>532</v>
      </c>
      <c r="AP12" s="1395"/>
      <c r="AQ12" s="1395"/>
      <c r="AR12" s="1396"/>
      <c r="AS12" s="1396"/>
      <c r="AT12" s="1396"/>
      <c r="AU12" s="1396"/>
      <c r="AV12" s="1396"/>
      <c r="AW12" s="1396"/>
      <c r="AX12" s="1397"/>
      <c r="BA12" s="353"/>
      <c r="BB12" s="353"/>
      <c r="BC12" s="353"/>
      <c r="BD12" s="353"/>
      <c r="BE12" s="353"/>
      <c r="BF12" s="353"/>
      <c r="CD12" s="56" t="s">
        <v>983</v>
      </c>
      <c r="CE12" s="4" t="b">
        <v>0</v>
      </c>
      <c r="CG12" s="56" t="s">
        <v>990</v>
      </c>
      <c r="CH12" s="4" t="b">
        <v>0</v>
      </c>
      <c r="CJ12" s="55" t="s">
        <v>1058</v>
      </c>
      <c r="CK12" s="4" t="b">
        <v>0</v>
      </c>
      <c r="CM12" s="55" t="s">
        <v>1065</v>
      </c>
      <c r="CN12" s="4" t="b">
        <v>0</v>
      </c>
      <c r="CP12" s="55" t="s">
        <v>1070</v>
      </c>
      <c r="CQ12" s="4" t="b">
        <v>0</v>
      </c>
      <c r="CS12" s="55" t="s">
        <v>1076</v>
      </c>
      <c r="CT12" s="4" t="b">
        <v>0</v>
      </c>
      <c r="CV12" s="55" t="s">
        <v>1081</v>
      </c>
      <c r="CW12" s="4" t="b">
        <v>0</v>
      </c>
      <c r="CY12" s="281">
        <v>0</v>
      </c>
      <c r="CZ12" s="4">
        <v>2</v>
      </c>
      <c r="DA12" s="281">
        <v>0</v>
      </c>
      <c r="DB12" s="1">
        <v>1</v>
      </c>
    </row>
    <row r="13" spans="2:106" ht="15.75" customHeight="1">
      <c r="B13" s="1331"/>
      <c r="C13" s="1332"/>
      <c r="D13" s="1333"/>
      <c r="E13" s="1340"/>
      <c r="F13" s="1341"/>
      <c r="G13" s="1341"/>
      <c r="H13" s="1341"/>
      <c r="I13" s="1341"/>
      <c r="J13" s="1341"/>
      <c r="K13" s="1341"/>
      <c r="L13" s="1341"/>
      <c r="M13" s="1341"/>
      <c r="N13" s="1341"/>
      <c r="O13" s="1341"/>
      <c r="P13" s="1341"/>
      <c r="Q13" s="1341"/>
      <c r="R13" s="1341"/>
      <c r="S13" s="1341"/>
      <c r="T13" s="1342"/>
      <c r="U13" s="1355"/>
      <c r="V13" s="1356"/>
      <c r="W13" s="1356"/>
      <c r="X13" s="1356"/>
      <c r="Y13" s="1356"/>
      <c r="Z13" s="1356"/>
      <c r="AA13" s="1356"/>
      <c r="AB13" s="1356"/>
      <c r="AC13" s="1356"/>
      <c r="AD13" s="1357"/>
      <c r="AE13" s="1382" t="s">
        <v>147</v>
      </c>
      <c r="AF13" s="1383"/>
      <c r="AG13" s="1383"/>
      <c r="AH13" s="1383"/>
      <c r="AI13" s="1383"/>
      <c r="AJ13" s="1383"/>
      <c r="AK13" s="1383"/>
      <c r="AL13" s="1383"/>
      <c r="AM13" s="1383"/>
      <c r="AN13" s="1384"/>
      <c r="AO13" s="1382" t="s">
        <v>147</v>
      </c>
      <c r="AP13" s="1383"/>
      <c r="AQ13" s="1383"/>
      <c r="AR13" s="1383"/>
      <c r="AS13" s="1383"/>
      <c r="AT13" s="1383"/>
      <c r="AU13" s="1383"/>
      <c r="AV13" s="1383"/>
      <c r="AW13" s="1383"/>
      <c r="AX13" s="1384"/>
      <c r="BB13" s="354"/>
      <c r="BC13" s="354"/>
      <c r="BD13" s="354"/>
      <c r="BE13" s="354"/>
      <c r="CD13" s="56" t="s">
        <v>984</v>
      </c>
      <c r="CE13" s="4" t="b">
        <v>0</v>
      </c>
      <c r="CG13" s="56" t="s">
        <v>991</v>
      </c>
      <c r="CH13" s="4" t="b">
        <v>0</v>
      </c>
      <c r="CJ13" s="55" t="s">
        <v>1059</v>
      </c>
      <c r="CK13" s="4" t="b">
        <v>0</v>
      </c>
      <c r="CM13" s="55" t="s">
        <v>1066</v>
      </c>
      <c r="CN13" s="4" t="b">
        <v>0</v>
      </c>
      <c r="CP13" s="55" t="s">
        <v>1071</v>
      </c>
      <c r="CQ13" s="4" t="b">
        <v>0</v>
      </c>
      <c r="CS13" s="55" t="s">
        <v>1077</v>
      </c>
      <c r="CT13" s="4" t="b">
        <v>0</v>
      </c>
      <c r="CV13" s="55" t="s">
        <v>1082</v>
      </c>
      <c r="CW13" s="4" t="b">
        <v>0</v>
      </c>
      <c r="CY13" s="282" t="s">
        <v>1575</v>
      </c>
      <c r="CZ13" s="4">
        <v>1</v>
      </c>
      <c r="DA13" s="282" t="s">
        <v>1575</v>
      </c>
      <c r="DB13" s="1">
        <v>2</v>
      </c>
    </row>
    <row r="14" spans="2:106" ht="15.75" customHeight="1" thickBot="1">
      <c r="B14" s="1334"/>
      <c r="C14" s="1335"/>
      <c r="D14" s="1336"/>
      <c r="E14" s="1343"/>
      <c r="F14" s="1344"/>
      <c r="G14" s="1344"/>
      <c r="H14" s="1344"/>
      <c r="I14" s="1344"/>
      <c r="J14" s="1344"/>
      <c r="K14" s="1344"/>
      <c r="L14" s="1344"/>
      <c r="M14" s="1344"/>
      <c r="N14" s="1344"/>
      <c r="O14" s="1344"/>
      <c r="P14" s="1344"/>
      <c r="Q14" s="1344"/>
      <c r="R14" s="1344"/>
      <c r="S14" s="1344"/>
      <c r="T14" s="1345"/>
      <c r="U14" s="1358"/>
      <c r="V14" s="1359"/>
      <c r="W14" s="1359"/>
      <c r="X14" s="1359"/>
      <c r="Y14" s="1359"/>
      <c r="Z14" s="1359"/>
      <c r="AA14" s="1359"/>
      <c r="AB14" s="1359"/>
      <c r="AC14" s="1359"/>
      <c r="AD14" s="1360"/>
      <c r="AE14" s="1385"/>
      <c r="AF14" s="1386"/>
      <c r="AG14" s="1386"/>
      <c r="AH14" s="1386"/>
      <c r="AI14" s="1386"/>
      <c r="AJ14" s="1386"/>
      <c r="AK14" s="1386"/>
      <c r="AL14" s="1386"/>
      <c r="AM14" s="1386"/>
      <c r="AN14" s="1387"/>
      <c r="AO14" s="1385"/>
      <c r="AP14" s="1386"/>
      <c r="AQ14" s="1386"/>
      <c r="AR14" s="1386"/>
      <c r="AS14" s="1386"/>
      <c r="AT14" s="1386"/>
      <c r="AU14" s="1386"/>
      <c r="AV14" s="1386"/>
      <c r="AW14" s="1386"/>
      <c r="AX14" s="1387"/>
      <c r="BB14" s="354"/>
      <c r="BC14" s="354"/>
      <c r="BD14" s="354"/>
      <c r="BE14" s="354"/>
      <c r="BF14" s="354"/>
      <c r="CD14" s="56" t="s">
        <v>985</v>
      </c>
      <c r="CE14" s="4" t="b">
        <v>0</v>
      </c>
      <c r="CG14" s="56" t="s">
        <v>992</v>
      </c>
      <c r="CH14" s="4" t="b">
        <v>0</v>
      </c>
      <c r="CJ14" s="55" t="s">
        <v>1060</v>
      </c>
      <c r="CK14" s="4" t="b">
        <v>0</v>
      </c>
      <c r="CM14" s="55" t="s">
        <v>1067</v>
      </c>
      <c r="CN14" s="4" t="b">
        <v>0</v>
      </c>
      <c r="CP14" s="55" t="s">
        <v>1072</v>
      </c>
      <c r="CQ14" s="4" t="b">
        <v>0</v>
      </c>
      <c r="CS14" s="55" t="s">
        <v>1078</v>
      </c>
      <c r="CT14" s="4" t="b">
        <v>0</v>
      </c>
      <c r="CV14" s="55" t="s">
        <v>1083</v>
      </c>
      <c r="CW14" s="4" t="b">
        <v>0</v>
      </c>
      <c r="CY14" s="282" t="s">
        <v>1576</v>
      </c>
      <c r="CZ14" s="4">
        <v>1</v>
      </c>
      <c r="DA14" s="282" t="s">
        <v>1576</v>
      </c>
      <c r="DB14" s="1">
        <v>3</v>
      </c>
    </row>
    <row r="15" spans="2:106" ht="16.5" customHeight="1">
      <c r="B15" s="1309" t="s">
        <v>1471</v>
      </c>
      <c r="C15" s="1140"/>
      <c r="D15" s="1310"/>
      <c r="E15" s="1349"/>
      <c r="F15" s="1350"/>
      <c r="G15" s="1350"/>
      <c r="H15" s="1350"/>
      <c r="I15" s="1350"/>
      <c r="J15" s="1025"/>
      <c r="K15" s="1025"/>
      <c r="L15" s="1025"/>
      <c r="M15" s="1025"/>
      <c r="N15" s="1025"/>
      <c r="O15" s="1025"/>
      <c r="P15" s="1025"/>
      <c r="Q15" s="1025"/>
      <c r="R15" s="1025"/>
      <c r="S15" s="1025"/>
      <c r="T15" s="1025"/>
      <c r="U15" s="1025"/>
      <c r="V15" s="1025"/>
      <c r="W15" s="1025"/>
      <c r="X15" s="1025"/>
      <c r="Y15" s="1025"/>
      <c r="Z15" s="1025"/>
      <c r="AA15" s="1025"/>
      <c r="AB15" s="1025"/>
      <c r="AC15" s="1025"/>
      <c r="AD15" s="1025"/>
      <c r="AE15" s="1025"/>
      <c r="AF15" s="1026"/>
      <c r="AG15" s="1066" t="s">
        <v>1566</v>
      </c>
      <c r="AH15" s="1067"/>
      <c r="AI15" s="1267" t="s">
        <v>1526</v>
      </c>
      <c r="AJ15" s="1033"/>
      <c r="AK15" s="1033"/>
      <c r="AL15" s="1268"/>
      <c r="AM15" s="1031" t="s">
        <v>1565</v>
      </c>
      <c r="AN15" s="1031"/>
      <c r="AO15" s="1031"/>
      <c r="AP15" s="1031"/>
      <c r="AQ15" s="1031"/>
      <c r="AR15" s="1032" t="s">
        <v>1528</v>
      </c>
      <c r="AS15" s="1033"/>
      <c r="AT15" s="1033"/>
      <c r="AU15" s="1033"/>
      <c r="AV15" s="1033"/>
      <c r="AW15" s="1033"/>
      <c r="AX15" s="1034"/>
      <c r="CD15" s="328" t="s">
        <v>148</v>
      </c>
      <c r="CE15" s="4" t="b">
        <v>0</v>
      </c>
      <c r="CG15" s="56" t="s">
        <v>993</v>
      </c>
      <c r="CH15" s="4" t="b">
        <v>0</v>
      </c>
      <c r="CJ15" s="55" t="s">
        <v>1061</v>
      </c>
      <c r="CK15" s="4" t="b">
        <v>0</v>
      </c>
      <c r="CM15" s="55" t="s">
        <v>1068</v>
      </c>
      <c r="CN15" s="4" t="b">
        <v>0</v>
      </c>
      <c r="CP15" s="55" t="s">
        <v>1073</v>
      </c>
      <c r="CQ15" s="4" t="b">
        <v>0</v>
      </c>
      <c r="CS15" s="55" t="s">
        <v>152</v>
      </c>
      <c r="CT15" s="4" t="b">
        <v>0</v>
      </c>
      <c r="CV15" s="55" t="s">
        <v>154</v>
      </c>
      <c r="CW15" s="4" t="b">
        <v>0</v>
      </c>
      <c r="CY15" s="282" t="s">
        <v>1577</v>
      </c>
      <c r="CZ15" s="4">
        <v>1</v>
      </c>
      <c r="DA15" s="282" t="s">
        <v>1577</v>
      </c>
      <c r="DB15" s="1">
        <v>4</v>
      </c>
    </row>
    <row r="16" spans="2:106" ht="16.5" customHeight="1">
      <c r="B16" s="1311"/>
      <c r="C16" s="1312"/>
      <c r="D16" s="1313"/>
      <c r="E16" s="1351"/>
      <c r="F16" s="1352"/>
      <c r="G16" s="1352"/>
      <c r="H16" s="1352"/>
      <c r="I16" s="1352"/>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8"/>
      <c r="AG16" s="1068"/>
      <c r="AH16" s="1069"/>
      <c r="AI16" s="1388"/>
      <c r="AJ16" s="1389"/>
      <c r="AK16" s="1389"/>
      <c r="AL16" s="1389"/>
      <c r="AM16" s="1037"/>
      <c r="AN16" s="1037"/>
      <c r="AO16" s="1037"/>
      <c r="AP16" s="1037"/>
      <c r="AQ16" s="1037"/>
      <c r="AR16" s="82"/>
      <c r="AS16" s="83"/>
      <c r="AT16" s="84" t="s">
        <v>378</v>
      </c>
      <c r="AU16" s="83"/>
      <c r="AV16" s="84" t="s">
        <v>536</v>
      </c>
      <c r="AW16" s="83"/>
      <c r="AX16" s="85" t="s">
        <v>537</v>
      </c>
      <c r="CG16" s="56" t="s">
        <v>1045</v>
      </c>
      <c r="CH16" s="4" t="b">
        <v>0</v>
      </c>
      <c r="CJ16" s="55" t="s">
        <v>1062</v>
      </c>
      <c r="CK16" s="4" t="b">
        <v>0</v>
      </c>
      <c r="CM16" s="55" t="s">
        <v>1069</v>
      </c>
      <c r="CN16" s="4" t="b">
        <v>0</v>
      </c>
      <c r="CP16" s="55" t="s">
        <v>1074</v>
      </c>
      <c r="CQ16" s="4" t="b">
        <v>0</v>
      </c>
      <c r="CS16" s="55" t="s">
        <v>1079</v>
      </c>
      <c r="CT16" s="4" t="b">
        <v>0</v>
      </c>
      <c r="CV16" s="55" t="s">
        <v>1084</v>
      </c>
      <c r="CW16" s="4" t="b">
        <v>0</v>
      </c>
      <c r="CY16" s="282" t="s">
        <v>1578</v>
      </c>
      <c r="CZ16" s="4">
        <v>1</v>
      </c>
      <c r="DA16" s="282" t="s">
        <v>1578</v>
      </c>
      <c r="DB16" s="1">
        <v>5</v>
      </c>
    </row>
    <row r="17" spans="2:106" ht="16.5" customHeight="1">
      <c r="B17" s="1311"/>
      <c r="C17" s="1312"/>
      <c r="D17" s="1313"/>
      <c r="E17" s="1351"/>
      <c r="F17" s="1352"/>
      <c r="G17" s="1352"/>
      <c r="H17" s="1352"/>
      <c r="I17" s="1352"/>
      <c r="J17" s="1027"/>
      <c r="K17" s="1027"/>
      <c r="L17" s="1027"/>
      <c r="M17" s="1027"/>
      <c r="N17" s="1027"/>
      <c r="O17" s="1027"/>
      <c r="P17" s="1027"/>
      <c r="Q17" s="1027"/>
      <c r="R17" s="1027"/>
      <c r="S17" s="1027"/>
      <c r="T17" s="1027"/>
      <c r="U17" s="1027"/>
      <c r="V17" s="1027"/>
      <c r="W17" s="1027"/>
      <c r="X17" s="1027"/>
      <c r="Y17" s="1027"/>
      <c r="Z17" s="1027"/>
      <c r="AA17" s="1027"/>
      <c r="AB17" s="1027"/>
      <c r="AC17" s="1027"/>
      <c r="AD17" s="1027"/>
      <c r="AE17" s="1027"/>
      <c r="AF17" s="1028"/>
      <c r="AG17" s="1068"/>
      <c r="AH17" s="1069"/>
      <c r="AI17" s="1390"/>
      <c r="AJ17" s="1391"/>
      <c r="AK17" s="1391"/>
      <c r="AL17" s="1391"/>
      <c r="AM17" s="1037"/>
      <c r="AN17" s="1037"/>
      <c r="AO17" s="1037"/>
      <c r="AP17" s="1037"/>
      <c r="AQ17" s="1037"/>
      <c r="AR17" s="82"/>
      <c r="AS17" s="84"/>
      <c r="AT17" s="84"/>
      <c r="AU17" s="84"/>
      <c r="AV17" s="84"/>
      <c r="AW17" s="84"/>
      <c r="AX17" s="85"/>
      <c r="CG17" s="56" t="s">
        <v>1046</v>
      </c>
      <c r="CH17" s="4" t="b">
        <v>0</v>
      </c>
      <c r="CJ17" s="55" t="s">
        <v>1063</v>
      </c>
      <c r="CK17" s="4" t="b">
        <v>0</v>
      </c>
      <c r="CM17" s="274" t="s">
        <v>1570</v>
      </c>
      <c r="CN17" s="4" t="b">
        <v>0</v>
      </c>
      <c r="CP17" s="274" t="s">
        <v>1570</v>
      </c>
      <c r="CQ17" s="4" t="b">
        <v>0</v>
      </c>
      <c r="CS17" s="55" t="s">
        <v>1080</v>
      </c>
      <c r="CT17" s="4" t="b">
        <v>0</v>
      </c>
      <c r="CV17" s="55" t="s">
        <v>1085</v>
      </c>
      <c r="CW17" s="4" t="b">
        <v>0</v>
      </c>
      <c r="CY17" s="282" t="s">
        <v>1579</v>
      </c>
      <c r="CZ17" s="4">
        <v>1</v>
      </c>
      <c r="DA17" s="282" t="s">
        <v>1579</v>
      </c>
      <c r="DB17" s="1">
        <v>6</v>
      </c>
    </row>
    <row r="18" spans="2:106" ht="16.5" customHeight="1" thickBot="1">
      <c r="B18" s="1314"/>
      <c r="C18" s="1143"/>
      <c r="D18" s="1315"/>
      <c r="E18" s="1353"/>
      <c r="F18" s="1354"/>
      <c r="G18" s="1354"/>
      <c r="H18" s="1354"/>
      <c r="I18" s="1354"/>
      <c r="J18" s="1029"/>
      <c r="K18" s="1029"/>
      <c r="L18" s="1029"/>
      <c r="M18" s="1029"/>
      <c r="N18" s="1029"/>
      <c r="O18" s="1029"/>
      <c r="P18" s="1029"/>
      <c r="Q18" s="1029"/>
      <c r="R18" s="1029"/>
      <c r="S18" s="1029"/>
      <c r="T18" s="1029"/>
      <c r="U18" s="1029"/>
      <c r="V18" s="1029"/>
      <c r="W18" s="1029"/>
      <c r="X18" s="1029"/>
      <c r="Y18" s="1029"/>
      <c r="Z18" s="1029"/>
      <c r="AA18" s="1029"/>
      <c r="AB18" s="1029"/>
      <c r="AC18" s="1029"/>
      <c r="AD18" s="1029"/>
      <c r="AE18" s="1029"/>
      <c r="AF18" s="1030"/>
      <c r="AG18" s="1070"/>
      <c r="AH18" s="1071"/>
      <c r="AI18" s="1392"/>
      <c r="AJ18" s="1393"/>
      <c r="AK18" s="1393"/>
      <c r="AL18" s="1393"/>
      <c r="AM18" s="1038"/>
      <c r="AN18" s="1038"/>
      <c r="AO18" s="1038"/>
      <c r="AP18" s="1038"/>
      <c r="AQ18" s="1038"/>
      <c r="AR18" s="1057" t="s">
        <v>538</v>
      </c>
      <c r="AS18" s="1058"/>
      <c r="AT18" s="86" t="s">
        <v>379</v>
      </c>
      <c r="AU18" s="1059"/>
      <c r="AV18" s="1059"/>
      <c r="AW18" s="1059"/>
      <c r="AX18" s="87" t="s">
        <v>380</v>
      </c>
      <c r="CD18" s="6" t="s">
        <v>535</v>
      </c>
      <c r="CE18" s="423" t="s">
        <v>549</v>
      </c>
      <c r="CG18" s="56" t="s">
        <v>1047</v>
      </c>
      <c r="CH18" s="4" t="b">
        <v>0</v>
      </c>
      <c r="CJ18" s="328" t="s">
        <v>149</v>
      </c>
      <c r="CK18" s="4" t="b">
        <v>0</v>
      </c>
      <c r="CP18" s="330" t="s">
        <v>150</v>
      </c>
      <c r="CQ18" s="4" t="b">
        <v>0</v>
      </c>
      <c r="CS18" s="55" t="s">
        <v>151</v>
      </c>
      <c r="CT18" s="4" t="b">
        <v>0</v>
      </c>
      <c r="CV18" s="55" t="s">
        <v>1086</v>
      </c>
      <c r="CW18" s="4" t="b">
        <v>0</v>
      </c>
      <c r="CY18" s="282" t="s">
        <v>1</v>
      </c>
      <c r="CZ18" s="4">
        <v>1</v>
      </c>
      <c r="DA18" s="282" t="s">
        <v>1</v>
      </c>
      <c r="DB18" s="1">
        <v>7</v>
      </c>
    </row>
    <row r="19" spans="2:104" ht="16.5" customHeight="1">
      <c r="B19" s="1265" t="s">
        <v>539</v>
      </c>
      <c r="C19" s="1194"/>
      <c r="D19" s="1194"/>
      <c r="E19" s="1194"/>
      <c r="F19" s="1194"/>
      <c r="G19" s="1194"/>
      <c r="H19" s="1194"/>
      <c r="I19" s="1194"/>
      <c r="J19" s="1194"/>
      <c r="K19" s="1194"/>
      <c r="L19" s="1194"/>
      <c r="M19" s="1194"/>
      <c r="N19" s="1194"/>
      <c r="O19" s="1194"/>
      <c r="P19" s="1194"/>
      <c r="Q19" s="1194"/>
      <c r="R19" s="1194"/>
      <c r="S19" s="1194"/>
      <c r="T19" s="1194"/>
      <c r="U19" s="1194"/>
      <c r="V19" s="1194"/>
      <c r="W19" s="1194"/>
      <c r="X19" s="1194"/>
      <c r="Y19" s="1194"/>
      <c r="Z19" s="1195"/>
      <c r="AA19" s="1316" t="s">
        <v>540</v>
      </c>
      <c r="AB19" s="1317"/>
      <c r="AC19" s="1318"/>
      <c r="AD19" s="1041" t="s">
        <v>541</v>
      </c>
      <c r="AE19" s="1042"/>
      <c r="AF19" s="1042"/>
      <c r="AG19" s="1042"/>
      <c r="AH19" s="1045" t="s">
        <v>542</v>
      </c>
      <c r="AI19" s="1046"/>
      <c r="AJ19" s="1046"/>
      <c r="AK19" s="1046"/>
      <c r="AL19" s="1047"/>
      <c r="AM19" s="1060" t="s">
        <v>543</v>
      </c>
      <c r="AN19" s="1061"/>
      <c r="AO19" s="1061"/>
      <c r="AP19" s="1061"/>
      <c r="AQ19" s="1062"/>
      <c r="AR19" s="1064" t="s">
        <v>544</v>
      </c>
      <c r="AS19" s="1064"/>
      <c r="AT19" s="1064"/>
      <c r="AU19" s="1064"/>
      <c r="AV19" s="1064"/>
      <c r="AW19" s="1064"/>
      <c r="AX19" s="1065"/>
      <c r="CD19" s="6" t="s">
        <v>545</v>
      </c>
      <c r="CE19" s="424" t="s">
        <v>1527</v>
      </c>
      <c r="CG19" s="56" t="s">
        <v>1048</v>
      </c>
      <c r="CH19" s="329" t="b">
        <v>0</v>
      </c>
      <c r="CJ19" s="55" t="s">
        <v>1064</v>
      </c>
      <c r="CK19" s="4" t="b">
        <v>0</v>
      </c>
      <c r="CP19" s="328" t="s">
        <v>155</v>
      </c>
      <c r="CQ19" s="4" t="b">
        <v>0</v>
      </c>
      <c r="CS19" s="278" t="s">
        <v>1572</v>
      </c>
      <c r="CT19" s="4" t="b">
        <v>0</v>
      </c>
      <c r="CV19" s="55" t="s">
        <v>153</v>
      </c>
      <c r="CW19" s="4" t="b">
        <v>0</v>
      </c>
      <c r="CZ19" s="375">
        <v>1</v>
      </c>
    </row>
    <row r="20" spans="2:101" ht="16.5" customHeight="1" thickBot="1">
      <c r="B20" s="1266"/>
      <c r="C20" s="1196"/>
      <c r="D20" s="1196"/>
      <c r="E20" s="1196"/>
      <c r="F20" s="1196"/>
      <c r="G20" s="1196"/>
      <c r="H20" s="1196"/>
      <c r="I20" s="1196"/>
      <c r="J20" s="1196"/>
      <c r="K20" s="1196"/>
      <c r="L20" s="1196"/>
      <c r="M20" s="1196"/>
      <c r="N20" s="1196"/>
      <c r="O20" s="1196"/>
      <c r="P20" s="1196"/>
      <c r="Q20" s="1196"/>
      <c r="R20" s="1196"/>
      <c r="S20" s="1196"/>
      <c r="T20" s="1196"/>
      <c r="U20" s="1196"/>
      <c r="V20" s="1196"/>
      <c r="W20" s="1196"/>
      <c r="X20" s="1196"/>
      <c r="Y20" s="1196"/>
      <c r="Z20" s="1197"/>
      <c r="AA20" s="1319"/>
      <c r="AB20" s="1320"/>
      <c r="AC20" s="1321"/>
      <c r="AD20" s="1043"/>
      <c r="AE20" s="1270">
        <f>IF('入力ｼｰﾄ'!I23="","",'入力ｼｰﾄ'!I23)</f>
      </c>
      <c r="AF20" s="1270"/>
      <c r="AG20" s="1271"/>
      <c r="AH20" s="1063"/>
      <c r="AI20" s="1269">
        <f>IF('入力ｼｰﾄ'!I24="","",'入力ｼｰﾄ'!I24)</f>
      </c>
      <c r="AJ20" s="1269"/>
      <c r="AK20" s="1269"/>
      <c r="AL20" s="1244" t="s">
        <v>547</v>
      </c>
      <c r="AM20" s="1035"/>
      <c r="AN20" s="1082">
        <f>IF('入力ｼｰﾄ'!I25="","",'入力ｼｰﾄ'!I25)</f>
      </c>
      <c r="AO20" s="1082"/>
      <c r="AP20" s="1082"/>
      <c r="AQ20" s="1080"/>
      <c r="AR20" s="1053" t="s">
        <v>548</v>
      </c>
      <c r="AS20" s="1054"/>
      <c r="AT20" s="1054"/>
      <c r="AU20" s="1039">
        <f>IF('入力ｼｰﾄ'!I26="","",'入力ｼｰﾄ'!I26)</f>
      </c>
      <c r="AV20" s="1039"/>
      <c r="AW20" s="1039"/>
      <c r="AX20" s="1040"/>
      <c r="CD20" s="6"/>
      <c r="CE20" s="423" t="s">
        <v>546</v>
      </c>
      <c r="CG20" s="274" t="s">
        <v>1570</v>
      </c>
      <c r="CH20" s="374" t="b">
        <v>0</v>
      </c>
      <c r="CJ20" s="274" t="s">
        <v>1570</v>
      </c>
      <c r="CK20" s="4" t="b">
        <v>0</v>
      </c>
      <c r="CV20" s="328" t="s">
        <v>1581</v>
      </c>
      <c r="CW20" s="4" t="b">
        <v>0</v>
      </c>
    </row>
    <row r="21" spans="2:50" ht="16.5" customHeight="1" thickBot="1">
      <c r="B21" s="1275"/>
      <c r="C21" s="1276"/>
      <c r="D21" s="1276"/>
      <c r="E21" s="1276"/>
      <c r="F21" s="1276"/>
      <c r="G21" s="1276"/>
      <c r="H21" s="1276"/>
      <c r="I21" s="1276"/>
      <c r="J21" s="1276"/>
      <c r="K21" s="1276"/>
      <c r="L21" s="1276"/>
      <c r="M21" s="1276"/>
      <c r="N21" s="1276"/>
      <c r="O21" s="1276"/>
      <c r="P21" s="1276"/>
      <c r="Q21" s="1276"/>
      <c r="R21" s="1276"/>
      <c r="S21" s="1276"/>
      <c r="T21" s="1276"/>
      <c r="U21" s="1276"/>
      <c r="V21" s="1276"/>
      <c r="W21" s="1276"/>
      <c r="X21" s="1276"/>
      <c r="Y21" s="1276"/>
      <c r="Z21" s="1277"/>
      <c r="AA21" s="1262"/>
      <c r="AB21" s="1263"/>
      <c r="AC21" s="1264"/>
      <c r="AD21" s="1044"/>
      <c r="AE21" s="1272"/>
      <c r="AF21" s="1272"/>
      <c r="AG21" s="1273"/>
      <c r="AH21" s="1036"/>
      <c r="AI21" s="1083"/>
      <c r="AJ21" s="1083"/>
      <c r="AK21" s="1083"/>
      <c r="AL21" s="1081"/>
      <c r="AM21" s="1036"/>
      <c r="AN21" s="1083"/>
      <c r="AO21" s="1083"/>
      <c r="AP21" s="1083"/>
      <c r="AQ21" s="1081"/>
      <c r="AR21" s="1076" t="s">
        <v>550</v>
      </c>
      <c r="AS21" s="1077"/>
      <c r="AT21" s="1077"/>
      <c r="AU21" s="1078">
        <f>IF('入力ｼｰﾄ'!I27="","",'入力ｼｰﾄ'!I27)</f>
      </c>
      <c r="AV21" s="1078"/>
      <c r="AW21" s="1078"/>
      <c r="AX21" s="1079"/>
    </row>
    <row r="22" spans="2:83" ht="16.5" customHeight="1">
      <c r="B22" s="1278"/>
      <c r="C22" s="1279"/>
      <c r="D22" s="1279"/>
      <c r="E22" s="1279"/>
      <c r="F22" s="1279"/>
      <c r="G22" s="1279"/>
      <c r="H22" s="1279"/>
      <c r="I22" s="1279"/>
      <c r="J22" s="1279"/>
      <c r="K22" s="1279"/>
      <c r="L22" s="1279"/>
      <c r="M22" s="1279"/>
      <c r="N22" s="1279"/>
      <c r="O22" s="1279"/>
      <c r="P22" s="1279"/>
      <c r="Q22" s="1279"/>
      <c r="R22" s="1279"/>
      <c r="S22" s="1279"/>
      <c r="T22" s="1279"/>
      <c r="U22" s="1279"/>
      <c r="V22" s="1279"/>
      <c r="W22" s="1279"/>
      <c r="X22" s="1279"/>
      <c r="Y22" s="1279"/>
      <c r="Z22" s="1280"/>
      <c r="AA22" s="1226" t="s">
        <v>551</v>
      </c>
      <c r="AB22" s="1227"/>
      <c r="AC22" s="1228"/>
      <c r="AD22" s="355" t="s">
        <v>552</v>
      </c>
      <c r="AE22" s="1055">
        <f>IF('入力ｼｰﾄ'!I28="","",'入力ｼｰﾄ'!I28)</f>
      </c>
      <c r="AF22" s="1055"/>
      <c r="AG22" s="1055"/>
      <c r="AH22" s="1055"/>
      <c r="AI22" s="1055"/>
      <c r="AJ22" s="1274"/>
      <c r="AK22" s="356" t="s">
        <v>553</v>
      </c>
      <c r="AL22" s="1055">
        <f>IF('入力ｼｰﾄ'!I29="","",'入力ｼｰﾄ'!I29)</f>
      </c>
      <c r="AM22" s="1055"/>
      <c r="AN22" s="1055"/>
      <c r="AO22" s="1055"/>
      <c r="AP22" s="1055"/>
      <c r="AQ22" s="1274"/>
      <c r="AR22" s="356" t="s">
        <v>554</v>
      </c>
      <c r="AS22" s="1055">
        <f>IF('入力ｼｰﾄ'!I30="","",'入力ｼｰﾄ'!I30)</f>
      </c>
      <c r="AT22" s="1055"/>
      <c r="AU22" s="1055"/>
      <c r="AV22" s="1055"/>
      <c r="AW22" s="1055"/>
      <c r="AX22" s="1056"/>
      <c r="CB22" s="1052">
        <f>TIME(Z10,AD10,0)</f>
        <v>0</v>
      </c>
      <c r="CC22" s="1052"/>
      <c r="CD22" s="1052"/>
      <c r="CE22" s="1052"/>
    </row>
    <row r="23" spans="2:83" ht="16.5" customHeight="1" thickBot="1">
      <c r="B23" s="1278"/>
      <c r="C23" s="1279"/>
      <c r="D23" s="1279"/>
      <c r="E23" s="1279"/>
      <c r="F23" s="1279"/>
      <c r="G23" s="1279"/>
      <c r="H23" s="1279"/>
      <c r="I23" s="1279"/>
      <c r="J23" s="1279"/>
      <c r="K23" s="1279"/>
      <c r="L23" s="1279"/>
      <c r="M23" s="1279"/>
      <c r="N23" s="1279"/>
      <c r="O23" s="1279"/>
      <c r="P23" s="1279"/>
      <c r="Q23" s="1279"/>
      <c r="R23" s="1279"/>
      <c r="S23" s="1279"/>
      <c r="T23" s="1279"/>
      <c r="U23" s="1279"/>
      <c r="V23" s="1279"/>
      <c r="W23" s="1279"/>
      <c r="X23" s="1279"/>
      <c r="Y23" s="1279"/>
      <c r="Z23" s="1280"/>
      <c r="AA23" s="1262" t="s">
        <v>555</v>
      </c>
      <c r="AB23" s="1263"/>
      <c r="AC23" s="1264"/>
      <c r="AD23" s="357" t="s">
        <v>556</v>
      </c>
      <c r="AE23" s="358">
        <f>IF('入力ｼｰﾄ'!S28="","",YEAR('入力ｼｰﾄ'!S28)-1988)</f>
      </c>
      <c r="AF23" s="359" t="s">
        <v>376</v>
      </c>
      <c r="AG23" s="358">
        <f>IF('入力ｼｰﾄ'!S28="","",MONTH('入力ｼｰﾄ'!S28))</f>
      </c>
      <c r="AH23" s="359" t="s">
        <v>377</v>
      </c>
      <c r="AI23" s="358">
        <f>IF('入力ｼｰﾄ'!S28="","",DAY('入力ｼｰﾄ'!S28))</f>
      </c>
      <c r="AJ23" s="360" t="s">
        <v>378</v>
      </c>
      <c r="AK23" s="361" t="s">
        <v>556</v>
      </c>
      <c r="AL23" s="358">
        <f>IF('入力ｼｰﾄ'!S29="","",YEAR('入力ｼｰﾄ'!S29)-1988)</f>
      </c>
      <c r="AM23" s="359" t="s">
        <v>376</v>
      </c>
      <c r="AN23" s="358">
        <f>IF('入力ｼｰﾄ'!S29="","",MONTH('入力ｼｰﾄ'!S29))</f>
      </c>
      <c r="AO23" s="359" t="s">
        <v>377</v>
      </c>
      <c r="AP23" s="358">
        <f>IF('入力ｼｰﾄ'!S29="","",DAY('入力ｼｰﾄ'!S29))</f>
      </c>
      <c r="AQ23" s="360" t="s">
        <v>378</v>
      </c>
      <c r="AR23" s="361" t="s">
        <v>556</v>
      </c>
      <c r="AS23" s="358">
        <f>IF('入力ｼｰﾄ'!S30="","",YEAR('入力ｼｰﾄ'!S30)-1988)</f>
      </c>
      <c r="AT23" s="359" t="s">
        <v>376</v>
      </c>
      <c r="AU23" s="358">
        <f>IF('入力ｼｰﾄ'!S30="","",MONTH('入力ｼｰﾄ'!S30))</f>
      </c>
      <c r="AV23" s="359" t="s">
        <v>377</v>
      </c>
      <c r="AW23" s="358">
        <f>IF('入力ｼｰﾄ'!S30="","",DAY('入力ｼｰﾄ'!S30))</f>
      </c>
      <c r="AX23" s="362" t="s">
        <v>378</v>
      </c>
      <c r="CB23" s="1052">
        <f>TIME(AM10,AQ10,0)</f>
        <v>0</v>
      </c>
      <c r="CC23" s="1052"/>
      <c r="CD23" s="1052"/>
      <c r="CE23" s="1052"/>
    </row>
    <row r="24" spans="2:50" ht="16.5" customHeight="1">
      <c r="B24" s="1278"/>
      <c r="C24" s="1279"/>
      <c r="D24" s="1279"/>
      <c r="E24" s="1279"/>
      <c r="F24" s="1279"/>
      <c r="G24" s="1279"/>
      <c r="H24" s="1279"/>
      <c r="I24" s="1279"/>
      <c r="J24" s="1279"/>
      <c r="K24" s="1279"/>
      <c r="L24" s="1279"/>
      <c r="M24" s="1279"/>
      <c r="N24" s="1279"/>
      <c r="O24" s="1279"/>
      <c r="P24" s="1279"/>
      <c r="Q24" s="1279"/>
      <c r="R24" s="1279"/>
      <c r="S24" s="1279"/>
      <c r="T24" s="1279"/>
      <c r="U24" s="1279"/>
      <c r="V24" s="1279"/>
      <c r="W24" s="1279"/>
      <c r="X24" s="1279"/>
      <c r="Y24" s="1279"/>
      <c r="Z24" s="1280"/>
      <c r="AA24" s="1226" t="s">
        <v>557</v>
      </c>
      <c r="AB24" s="1227"/>
      <c r="AC24" s="1228"/>
      <c r="AD24" s="1232"/>
      <c r="AE24" s="1233"/>
      <c r="AF24" s="1233"/>
      <c r="AG24" s="1233"/>
      <c r="AH24" s="1233"/>
      <c r="AI24" s="1233"/>
      <c r="AJ24" s="1233"/>
      <c r="AK24" s="1233"/>
      <c r="AL24" s="1233"/>
      <c r="AM24" s="1233"/>
      <c r="AN24" s="1233"/>
      <c r="AO24" s="1233"/>
      <c r="AP24" s="1233"/>
      <c r="AQ24" s="1233"/>
      <c r="AR24" s="1233"/>
      <c r="AS24" s="1233"/>
      <c r="AT24" s="1233"/>
      <c r="AU24" s="1233"/>
      <c r="AV24" s="1233"/>
      <c r="AW24" s="1233"/>
      <c r="AX24" s="1234"/>
    </row>
    <row r="25" spans="2:50" ht="16.5" customHeight="1">
      <c r="B25" s="1278"/>
      <c r="C25" s="1279"/>
      <c r="D25" s="1279"/>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80"/>
      <c r="AA25" s="1246"/>
      <c r="AB25" s="1247"/>
      <c r="AC25" s="1248"/>
      <c r="AD25" s="1235"/>
      <c r="AE25" s="1236"/>
      <c r="AF25" s="1236"/>
      <c r="AG25" s="1236"/>
      <c r="AH25" s="1236"/>
      <c r="AI25" s="1236"/>
      <c r="AJ25" s="1236"/>
      <c r="AK25" s="1236"/>
      <c r="AL25" s="1236"/>
      <c r="AM25" s="1236"/>
      <c r="AN25" s="1236"/>
      <c r="AO25" s="1236"/>
      <c r="AP25" s="1236"/>
      <c r="AQ25" s="1236"/>
      <c r="AR25" s="1236"/>
      <c r="AS25" s="1236"/>
      <c r="AT25" s="1236"/>
      <c r="AU25" s="1236"/>
      <c r="AV25" s="1236"/>
      <c r="AW25" s="1236"/>
      <c r="AX25" s="1237"/>
    </row>
    <row r="26" spans="2:83" ht="16.5" customHeight="1">
      <c r="B26" s="1278"/>
      <c r="C26" s="1279"/>
      <c r="D26" s="1279"/>
      <c r="E26" s="1279"/>
      <c r="F26" s="1279"/>
      <c r="G26" s="1279"/>
      <c r="H26" s="1279"/>
      <c r="I26" s="1279"/>
      <c r="J26" s="1279"/>
      <c r="K26" s="1279"/>
      <c r="L26" s="1279"/>
      <c r="M26" s="1279"/>
      <c r="N26" s="1279"/>
      <c r="O26" s="1279"/>
      <c r="P26" s="1279"/>
      <c r="Q26" s="1279"/>
      <c r="R26" s="1279"/>
      <c r="S26" s="1279"/>
      <c r="T26" s="1279"/>
      <c r="U26" s="1279"/>
      <c r="V26" s="1279"/>
      <c r="W26" s="1279"/>
      <c r="X26" s="1279"/>
      <c r="Y26" s="1279"/>
      <c r="Z26" s="1280"/>
      <c r="AA26" s="1246"/>
      <c r="AB26" s="1247"/>
      <c r="AC26" s="1248"/>
      <c r="AD26" s="1235"/>
      <c r="AE26" s="1236"/>
      <c r="AF26" s="1236"/>
      <c r="AG26" s="1236"/>
      <c r="AH26" s="1236"/>
      <c r="AI26" s="1236"/>
      <c r="AJ26" s="1236"/>
      <c r="AK26" s="1236"/>
      <c r="AL26" s="1236"/>
      <c r="AM26" s="1236"/>
      <c r="AN26" s="1236"/>
      <c r="AO26" s="1236"/>
      <c r="AP26" s="1236"/>
      <c r="AQ26" s="1236"/>
      <c r="AR26" s="1236"/>
      <c r="AS26" s="1236"/>
      <c r="AT26" s="1236"/>
      <c r="AU26" s="1236"/>
      <c r="AV26" s="1236"/>
      <c r="AW26" s="1236"/>
      <c r="AX26" s="1237"/>
      <c r="CE26" s="80">
        <v>0</v>
      </c>
    </row>
    <row r="27" spans="2:83" ht="16.5" customHeight="1" thickBot="1">
      <c r="B27" s="1278"/>
      <c r="C27" s="1279"/>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80"/>
      <c r="AA27" s="1229"/>
      <c r="AB27" s="1230"/>
      <c r="AC27" s="1231"/>
      <c r="AD27" s="1238"/>
      <c r="AE27" s="1239"/>
      <c r="AF27" s="1239"/>
      <c r="AG27" s="1239"/>
      <c r="AH27" s="1239"/>
      <c r="AI27" s="1239"/>
      <c r="AJ27" s="1239"/>
      <c r="AK27" s="1239"/>
      <c r="AL27" s="1239"/>
      <c r="AM27" s="1239"/>
      <c r="AN27" s="1239"/>
      <c r="AO27" s="1239"/>
      <c r="AP27" s="1239"/>
      <c r="AQ27" s="1239"/>
      <c r="AR27" s="1239"/>
      <c r="AS27" s="1239"/>
      <c r="AT27" s="1239"/>
      <c r="AU27" s="1239"/>
      <c r="AV27" s="1239"/>
      <c r="AW27" s="1239"/>
      <c r="AX27" s="1240"/>
      <c r="CE27" s="80">
        <v>1</v>
      </c>
    </row>
    <row r="28" spans="2:83" ht="19.5" customHeight="1">
      <c r="B28" s="1278"/>
      <c r="C28" s="1279"/>
      <c r="D28" s="1279"/>
      <c r="E28" s="1279"/>
      <c r="F28" s="1279"/>
      <c r="G28" s="1279"/>
      <c r="H28" s="1279"/>
      <c r="I28" s="1279"/>
      <c r="J28" s="1279"/>
      <c r="K28" s="1279"/>
      <c r="L28" s="1279"/>
      <c r="M28" s="1279"/>
      <c r="N28" s="1279"/>
      <c r="O28" s="1279"/>
      <c r="P28" s="1279"/>
      <c r="Q28" s="1279"/>
      <c r="R28" s="1279"/>
      <c r="S28" s="1279"/>
      <c r="T28" s="1279"/>
      <c r="U28" s="1279"/>
      <c r="V28" s="1279"/>
      <c r="W28" s="1279"/>
      <c r="X28" s="1279"/>
      <c r="Y28" s="1279"/>
      <c r="Z28" s="1280"/>
      <c r="AA28" s="1226" t="s">
        <v>558</v>
      </c>
      <c r="AB28" s="1227"/>
      <c r="AC28" s="1228"/>
      <c r="AD28" s="1249" t="s">
        <v>559</v>
      </c>
      <c r="AE28" s="1250"/>
      <c r="AF28" s="1250"/>
      <c r="AG28" s="1251"/>
      <c r="AH28" s="370"/>
      <c r="AI28" s="363"/>
      <c r="AJ28" s="363"/>
      <c r="AK28" s="363"/>
      <c r="AL28" s="363"/>
      <c r="AM28" s="363"/>
      <c r="AN28" s="363"/>
      <c r="AO28" s="363"/>
      <c r="AP28" s="363"/>
      <c r="AQ28" s="363"/>
      <c r="AR28" s="363"/>
      <c r="AS28" s="363"/>
      <c r="AT28" s="363"/>
      <c r="AU28" s="363"/>
      <c r="AV28" s="363"/>
      <c r="AW28" s="363"/>
      <c r="AX28" s="364"/>
      <c r="CE28" s="80">
        <v>2</v>
      </c>
    </row>
    <row r="29" spans="2:83" ht="16.5" customHeight="1">
      <c r="B29" s="1278"/>
      <c r="C29" s="1279"/>
      <c r="D29" s="1279"/>
      <c r="E29" s="1279"/>
      <c r="F29" s="1279"/>
      <c r="G29" s="1279"/>
      <c r="H29" s="1279"/>
      <c r="I29" s="1279"/>
      <c r="J29" s="1279"/>
      <c r="K29" s="1279"/>
      <c r="L29" s="1279"/>
      <c r="M29" s="1279"/>
      <c r="N29" s="1279"/>
      <c r="O29" s="1279"/>
      <c r="P29" s="1279"/>
      <c r="Q29" s="1279"/>
      <c r="R29" s="1279"/>
      <c r="S29" s="1279"/>
      <c r="T29" s="1279"/>
      <c r="U29" s="1279"/>
      <c r="V29" s="1279"/>
      <c r="W29" s="1279"/>
      <c r="X29" s="1279"/>
      <c r="Y29" s="1279"/>
      <c r="Z29" s="1280"/>
      <c r="AA29" s="1246"/>
      <c r="AB29" s="1247"/>
      <c r="AC29" s="1248"/>
      <c r="AD29" s="1252"/>
      <c r="AE29" s="1046"/>
      <c r="AF29" s="1046"/>
      <c r="AG29" s="1047"/>
      <c r="AH29" s="371"/>
      <c r="AI29" s="372"/>
      <c r="AJ29" s="372"/>
      <c r="AK29" s="372"/>
      <c r="AL29" s="372"/>
      <c r="AM29" s="372"/>
      <c r="AN29" s="372"/>
      <c r="AO29" s="372"/>
      <c r="AP29" s="372"/>
      <c r="AQ29" s="372"/>
      <c r="AR29" s="372"/>
      <c r="AS29" s="372"/>
      <c r="AT29" s="372"/>
      <c r="AU29" s="372"/>
      <c r="AV29" s="372"/>
      <c r="AW29" s="372"/>
      <c r="AX29" s="373"/>
      <c r="BB29"/>
      <c r="CE29" s="80">
        <v>3</v>
      </c>
    </row>
    <row r="30" spans="2:83" ht="16.5" customHeight="1">
      <c r="B30" s="1278"/>
      <c r="C30" s="1279"/>
      <c r="D30" s="1279"/>
      <c r="E30" s="1279"/>
      <c r="F30" s="1279"/>
      <c r="G30" s="1279"/>
      <c r="H30" s="1279"/>
      <c r="I30" s="1279"/>
      <c r="J30" s="1279"/>
      <c r="K30" s="1279"/>
      <c r="L30" s="1279"/>
      <c r="M30" s="1279"/>
      <c r="N30" s="1279"/>
      <c r="O30" s="1279"/>
      <c r="P30" s="1279"/>
      <c r="Q30" s="1279"/>
      <c r="R30" s="1279"/>
      <c r="S30" s="1279"/>
      <c r="T30" s="1279"/>
      <c r="U30" s="1279"/>
      <c r="V30" s="1279"/>
      <c r="W30" s="1279"/>
      <c r="X30" s="1279"/>
      <c r="Y30" s="1279"/>
      <c r="Z30" s="1280"/>
      <c r="AA30" s="1246"/>
      <c r="AB30" s="1247"/>
      <c r="AC30" s="1248"/>
      <c r="AD30" s="1241" t="s">
        <v>560</v>
      </c>
      <c r="AE30" s="1043"/>
      <c r="AF30" s="1043"/>
      <c r="AG30" s="1080"/>
      <c r="AH30" s="1253"/>
      <c r="AI30" s="1254"/>
      <c r="AJ30" s="1254"/>
      <c r="AK30" s="1254"/>
      <c r="AL30" s="1254"/>
      <c r="AM30" s="1254"/>
      <c r="AN30" s="1254"/>
      <c r="AO30" s="1254"/>
      <c r="AP30" s="1254"/>
      <c r="AQ30" s="1254"/>
      <c r="AR30" s="1254"/>
      <c r="AS30" s="1254"/>
      <c r="AT30" s="1254"/>
      <c r="AU30" s="1254"/>
      <c r="AV30" s="1254"/>
      <c r="AW30" s="1254"/>
      <c r="AX30" s="1255"/>
      <c r="BB30"/>
      <c r="CE30" s="80">
        <v>4</v>
      </c>
    </row>
    <row r="31" spans="2:89" ht="16.5" customHeight="1">
      <c r="B31" s="1278"/>
      <c r="C31" s="1279"/>
      <c r="D31" s="1279"/>
      <c r="E31" s="1279"/>
      <c r="F31" s="1279"/>
      <c r="G31" s="1279"/>
      <c r="H31" s="1279"/>
      <c r="I31" s="1279"/>
      <c r="J31" s="1279"/>
      <c r="K31" s="1279"/>
      <c r="L31" s="1279"/>
      <c r="M31" s="1279"/>
      <c r="N31" s="1279"/>
      <c r="O31" s="1279"/>
      <c r="P31" s="1279"/>
      <c r="Q31" s="1279"/>
      <c r="R31" s="1279"/>
      <c r="S31" s="1279"/>
      <c r="T31" s="1279"/>
      <c r="U31" s="1279"/>
      <c r="V31" s="1279"/>
      <c r="W31" s="1279"/>
      <c r="X31" s="1279"/>
      <c r="Y31" s="1279"/>
      <c r="Z31" s="1280"/>
      <c r="AA31" s="1246"/>
      <c r="AB31" s="1247"/>
      <c r="AC31" s="1248"/>
      <c r="AD31" s="1242"/>
      <c r="AE31" s="1243"/>
      <c r="AF31" s="1243"/>
      <c r="AG31" s="1244"/>
      <c r="AH31" s="1256"/>
      <c r="AI31" s="1257"/>
      <c r="AJ31" s="1257"/>
      <c r="AK31" s="1257"/>
      <c r="AL31" s="1257"/>
      <c r="AM31" s="1257"/>
      <c r="AN31" s="1257"/>
      <c r="AO31" s="1257"/>
      <c r="AP31" s="1257"/>
      <c r="AQ31" s="1257"/>
      <c r="AR31" s="1257"/>
      <c r="AS31" s="1257"/>
      <c r="AT31" s="1257"/>
      <c r="AU31" s="1257"/>
      <c r="AV31" s="1257"/>
      <c r="AW31" s="1257"/>
      <c r="AX31" s="1258"/>
      <c r="BB31"/>
      <c r="CE31" s="80">
        <v>5</v>
      </c>
      <c r="CG31" s="256" t="s">
        <v>1529</v>
      </c>
      <c r="CH31" s="1">
        <v>0</v>
      </c>
      <c r="CI31" s="44" t="s">
        <v>561</v>
      </c>
      <c r="CJ31" s="44" t="s">
        <v>561</v>
      </c>
      <c r="CK31" s="44" t="s">
        <v>562</v>
      </c>
    </row>
    <row r="32" spans="2:89" ht="16.5" customHeight="1" thickBot="1">
      <c r="B32" s="1278"/>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80"/>
      <c r="AA32" s="1229"/>
      <c r="AB32" s="1230"/>
      <c r="AC32" s="1231"/>
      <c r="AD32" s="1245"/>
      <c r="AE32" s="1044"/>
      <c r="AF32" s="1044"/>
      <c r="AG32" s="1081"/>
      <c r="AH32" s="1259"/>
      <c r="AI32" s="1260"/>
      <c r="AJ32" s="1260"/>
      <c r="AK32" s="1260"/>
      <c r="AL32" s="1260"/>
      <c r="AM32" s="1260"/>
      <c r="AN32" s="1260"/>
      <c r="AO32" s="1260"/>
      <c r="AP32" s="1260"/>
      <c r="AQ32" s="1260"/>
      <c r="AR32" s="1260"/>
      <c r="AS32" s="1260"/>
      <c r="AT32" s="1260"/>
      <c r="AU32" s="1260"/>
      <c r="AV32" s="1260"/>
      <c r="AW32" s="1260"/>
      <c r="AX32" s="1261"/>
      <c r="BB32"/>
      <c r="CE32" s="80">
        <v>6</v>
      </c>
      <c r="CG32" s="1">
        <v>1</v>
      </c>
      <c r="CH32" s="1">
        <v>1</v>
      </c>
      <c r="CI32" s="44" t="s">
        <v>564</v>
      </c>
      <c r="CJ32" s="44" t="s">
        <v>565</v>
      </c>
      <c r="CK32" s="44" t="s">
        <v>566</v>
      </c>
    </row>
    <row r="33" spans="2:89" ht="16.5" customHeight="1">
      <c r="B33" s="1278"/>
      <c r="C33" s="1279"/>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80"/>
      <c r="AA33" s="1226" t="s">
        <v>563</v>
      </c>
      <c r="AB33" s="1227"/>
      <c r="AC33" s="1228"/>
      <c r="AD33" s="363"/>
      <c r="AE33" s="363"/>
      <c r="AF33" s="363"/>
      <c r="AG33" s="363"/>
      <c r="AH33" s="363"/>
      <c r="AI33" s="363"/>
      <c r="AJ33" s="363"/>
      <c r="AK33" s="363"/>
      <c r="AL33" s="363"/>
      <c r="AM33" s="363"/>
      <c r="AN33" s="363"/>
      <c r="AO33" s="363"/>
      <c r="AP33" s="363"/>
      <c r="AQ33" s="363"/>
      <c r="AR33" s="363"/>
      <c r="AS33" s="363"/>
      <c r="AT33" s="363"/>
      <c r="AU33" s="363"/>
      <c r="AV33" s="363"/>
      <c r="AW33" s="363"/>
      <c r="AX33" s="364"/>
      <c r="BB33"/>
      <c r="CE33" s="80">
        <v>7</v>
      </c>
      <c r="CG33" s="1">
        <v>2</v>
      </c>
      <c r="CH33" s="1">
        <v>2</v>
      </c>
      <c r="CI33" s="44" t="s">
        <v>569</v>
      </c>
      <c r="CJ33" s="44" t="s">
        <v>570</v>
      </c>
      <c r="CK33" s="44" t="s">
        <v>571</v>
      </c>
    </row>
    <row r="34" spans="2:89" ht="16.5" customHeight="1">
      <c r="B34" s="1278"/>
      <c r="C34" s="1279"/>
      <c r="D34" s="1279"/>
      <c r="E34" s="1279"/>
      <c r="F34" s="1279"/>
      <c r="G34" s="1279"/>
      <c r="H34" s="1279"/>
      <c r="I34" s="1279"/>
      <c r="J34" s="1279"/>
      <c r="K34" s="1279"/>
      <c r="L34" s="1279"/>
      <c r="M34" s="1279"/>
      <c r="N34" s="1279"/>
      <c r="O34" s="1279"/>
      <c r="P34" s="1279"/>
      <c r="Q34" s="1279"/>
      <c r="R34" s="1279"/>
      <c r="S34" s="1279"/>
      <c r="T34" s="1279"/>
      <c r="U34" s="1279"/>
      <c r="V34" s="1279"/>
      <c r="W34" s="1279"/>
      <c r="X34" s="1279"/>
      <c r="Y34" s="1279"/>
      <c r="Z34" s="1280"/>
      <c r="AA34" s="1246"/>
      <c r="AB34" s="1247"/>
      <c r="AC34" s="1248"/>
      <c r="AD34" s="276"/>
      <c r="AE34" s="276"/>
      <c r="AF34" s="276"/>
      <c r="AG34" s="276"/>
      <c r="AH34" s="276"/>
      <c r="AI34" s="276"/>
      <c r="AJ34" s="276"/>
      <c r="AK34" s="276"/>
      <c r="AL34" s="276"/>
      <c r="AM34" s="276"/>
      <c r="AN34" s="276"/>
      <c r="AO34" s="276"/>
      <c r="AP34" s="276"/>
      <c r="AQ34" s="276"/>
      <c r="AR34" s="276"/>
      <c r="AS34" s="275"/>
      <c r="AT34" s="276"/>
      <c r="AU34" s="276"/>
      <c r="AV34" s="276"/>
      <c r="AW34" s="276"/>
      <c r="AX34" s="365"/>
      <c r="BB34"/>
      <c r="CE34" s="80">
        <v>8</v>
      </c>
      <c r="CG34" s="1">
        <v>3</v>
      </c>
      <c r="CH34" s="1">
        <v>3</v>
      </c>
      <c r="CI34" s="44" t="s">
        <v>572</v>
      </c>
      <c r="CJ34" s="44" t="s">
        <v>573</v>
      </c>
      <c r="CK34" s="44" t="s">
        <v>574</v>
      </c>
    </row>
    <row r="35" spans="2:89" ht="16.5" customHeight="1" thickBot="1">
      <c r="B35" s="1278"/>
      <c r="C35" s="1279"/>
      <c r="D35" s="1279"/>
      <c r="E35" s="1279"/>
      <c r="F35" s="1279"/>
      <c r="G35" s="1279"/>
      <c r="H35" s="1279"/>
      <c r="I35" s="1279"/>
      <c r="J35" s="1279"/>
      <c r="K35" s="1279"/>
      <c r="L35" s="1279"/>
      <c r="M35" s="1279"/>
      <c r="N35" s="1279"/>
      <c r="O35" s="1279"/>
      <c r="P35" s="1279"/>
      <c r="Q35" s="1279"/>
      <c r="R35" s="1279"/>
      <c r="S35" s="1279"/>
      <c r="T35" s="1279"/>
      <c r="U35" s="1279"/>
      <c r="V35" s="1279"/>
      <c r="W35" s="1279"/>
      <c r="X35" s="1279"/>
      <c r="Y35" s="1279"/>
      <c r="Z35" s="1280"/>
      <c r="AA35" s="1229"/>
      <c r="AB35" s="1230"/>
      <c r="AC35" s="1231"/>
      <c r="AD35" s="277"/>
      <c r="AE35" s="277"/>
      <c r="AF35" s="277"/>
      <c r="AG35" s="277"/>
      <c r="AH35" s="277"/>
      <c r="AI35" s="277"/>
      <c r="AJ35" s="277"/>
      <c r="AK35" s="277"/>
      <c r="AL35" s="277"/>
      <c r="AM35" s="277"/>
      <c r="AN35" s="277"/>
      <c r="AO35" s="277"/>
      <c r="AP35" s="277"/>
      <c r="AQ35" s="277"/>
      <c r="AR35" s="277"/>
      <c r="AS35" s="277"/>
      <c r="AT35" s="277"/>
      <c r="AU35" s="277"/>
      <c r="AV35" s="277"/>
      <c r="AW35" s="277"/>
      <c r="AX35" s="366"/>
      <c r="BB35"/>
      <c r="CE35" s="80">
        <v>9</v>
      </c>
      <c r="CG35" s="1">
        <v>10</v>
      </c>
      <c r="CH35" s="1">
        <v>4</v>
      </c>
      <c r="CI35" s="44" t="s">
        <v>575</v>
      </c>
      <c r="CJ35" s="44" t="s">
        <v>576</v>
      </c>
      <c r="CK35" s="44" t="s">
        <v>573</v>
      </c>
    </row>
    <row r="36" spans="2:89" ht="16.5" customHeight="1">
      <c r="B36" s="1278"/>
      <c r="C36" s="1279"/>
      <c r="D36" s="1279"/>
      <c r="E36" s="1279"/>
      <c r="F36" s="1279"/>
      <c r="G36" s="1279"/>
      <c r="H36" s="1279"/>
      <c r="I36" s="1279"/>
      <c r="J36" s="1279"/>
      <c r="K36" s="1279"/>
      <c r="L36" s="1279"/>
      <c r="M36" s="1279"/>
      <c r="N36" s="1279"/>
      <c r="O36" s="1279"/>
      <c r="P36" s="1279"/>
      <c r="Q36" s="1279"/>
      <c r="R36" s="1279"/>
      <c r="S36" s="1279"/>
      <c r="T36" s="1279"/>
      <c r="U36" s="1279"/>
      <c r="V36" s="1279"/>
      <c r="W36" s="1279"/>
      <c r="X36" s="1279"/>
      <c r="Y36" s="1279"/>
      <c r="Z36" s="1280"/>
      <c r="AA36" s="1226" t="s">
        <v>1571</v>
      </c>
      <c r="AB36" s="1227"/>
      <c r="AC36" s="1228"/>
      <c r="AD36" s="367"/>
      <c r="AE36" s="363"/>
      <c r="AF36" s="363"/>
      <c r="AG36" s="363"/>
      <c r="AH36" s="363"/>
      <c r="AI36" s="363"/>
      <c r="AJ36" s="363"/>
      <c r="AK36" s="363"/>
      <c r="AL36" s="363"/>
      <c r="AM36" s="363"/>
      <c r="AN36" s="363"/>
      <c r="AO36" s="363"/>
      <c r="AP36" s="363"/>
      <c r="AQ36" s="363"/>
      <c r="AR36" s="363"/>
      <c r="AS36" s="363"/>
      <c r="AT36" s="363"/>
      <c r="AU36" s="363"/>
      <c r="AV36" s="363"/>
      <c r="AW36" s="363"/>
      <c r="AX36" s="364"/>
      <c r="BB36"/>
      <c r="CE36" s="80">
        <v>10</v>
      </c>
      <c r="CG36" s="1">
        <v>20</v>
      </c>
      <c r="CH36" s="1">
        <v>5</v>
      </c>
      <c r="CJ36" s="44" t="s">
        <v>577</v>
      </c>
      <c r="CK36" s="44" t="s">
        <v>576</v>
      </c>
    </row>
    <row r="37" spans="2:88" ht="16.5" customHeight="1">
      <c r="B37" s="1278"/>
      <c r="C37" s="1279"/>
      <c r="D37" s="1279"/>
      <c r="E37" s="1279"/>
      <c r="F37" s="1279"/>
      <c r="G37" s="1279"/>
      <c r="H37" s="1279"/>
      <c r="I37" s="1279"/>
      <c r="J37" s="1279"/>
      <c r="K37" s="1279"/>
      <c r="L37" s="1279"/>
      <c r="M37" s="1279"/>
      <c r="N37" s="1279"/>
      <c r="O37" s="1279"/>
      <c r="P37" s="1279"/>
      <c r="Q37" s="1279"/>
      <c r="R37" s="1279"/>
      <c r="S37" s="1279"/>
      <c r="T37" s="1279"/>
      <c r="U37" s="1279"/>
      <c r="V37" s="1279"/>
      <c r="W37" s="1279"/>
      <c r="X37" s="1279"/>
      <c r="Y37" s="1279"/>
      <c r="Z37" s="1280"/>
      <c r="AA37" s="1246"/>
      <c r="AB37" s="1247"/>
      <c r="AC37" s="1248"/>
      <c r="AD37" s="368"/>
      <c r="AE37" s="276"/>
      <c r="AF37" s="276"/>
      <c r="AG37" s="276"/>
      <c r="AH37" s="276"/>
      <c r="AI37" s="276"/>
      <c r="AJ37" s="276"/>
      <c r="AK37" s="276"/>
      <c r="AL37" s="276"/>
      <c r="AM37" s="276"/>
      <c r="AN37" s="276"/>
      <c r="AO37" s="279"/>
      <c r="AP37" s="279"/>
      <c r="AQ37" s="279"/>
      <c r="AR37" s="279"/>
      <c r="AS37" s="279"/>
      <c r="AT37" s="279"/>
      <c r="AU37" s="279"/>
      <c r="AV37" s="279"/>
      <c r="AW37" s="279"/>
      <c r="AX37" s="365"/>
      <c r="BB37"/>
      <c r="CE37" s="80">
        <v>11</v>
      </c>
      <c r="CG37" s="1">
        <v>30</v>
      </c>
      <c r="CH37" s="1">
        <v>6</v>
      </c>
      <c r="CJ37" s="44" t="s">
        <v>578</v>
      </c>
    </row>
    <row r="38" spans="2:88" ht="16.5" customHeight="1" thickBot="1">
      <c r="B38" s="1278"/>
      <c r="C38" s="1279"/>
      <c r="D38" s="1279"/>
      <c r="E38" s="1279"/>
      <c r="F38" s="1279"/>
      <c r="G38" s="1279"/>
      <c r="H38" s="1279"/>
      <c r="I38" s="1279"/>
      <c r="J38" s="1279"/>
      <c r="K38" s="1279"/>
      <c r="L38" s="1279"/>
      <c r="M38" s="1279"/>
      <c r="N38" s="1279"/>
      <c r="O38" s="1279"/>
      <c r="P38" s="1279"/>
      <c r="Q38" s="1279"/>
      <c r="R38" s="1279"/>
      <c r="S38" s="1279"/>
      <c r="T38" s="1279"/>
      <c r="U38" s="1279"/>
      <c r="V38" s="1279"/>
      <c r="W38" s="1279"/>
      <c r="X38" s="1279"/>
      <c r="Y38" s="1279"/>
      <c r="Z38" s="1280"/>
      <c r="AA38" s="1229"/>
      <c r="AB38" s="1230"/>
      <c r="AC38" s="1231"/>
      <c r="AD38" s="369"/>
      <c r="AE38" s="277"/>
      <c r="AF38" s="277"/>
      <c r="AG38" s="277"/>
      <c r="AH38" s="277"/>
      <c r="AI38" s="277"/>
      <c r="AJ38" s="277"/>
      <c r="AK38" s="277"/>
      <c r="AL38" s="277"/>
      <c r="AM38" s="277"/>
      <c r="AN38" s="277"/>
      <c r="AO38" s="280"/>
      <c r="AP38" s="280"/>
      <c r="AQ38" s="280"/>
      <c r="AR38" s="280"/>
      <c r="AS38" s="280"/>
      <c r="AT38" s="280"/>
      <c r="AU38" s="280"/>
      <c r="AV38" s="280"/>
      <c r="AW38" s="280"/>
      <c r="AX38" s="366"/>
      <c r="BB38"/>
      <c r="CE38" s="80">
        <v>12</v>
      </c>
      <c r="CG38" s="1">
        <v>100</v>
      </c>
      <c r="CH38" s="1">
        <v>7</v>
      </c>
      <c r="CJ38" s="44" t="s">
        <v>579</v>
      </c>
    </row>
    <row r="39" spans="2:88" ht="16.5" customHeight="1">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80"/>
      <c r="AA39" s="1226" t="s">
        <v>1573</v>
      </c>
      <c r="AB39" s="1227"/>
      <c r="AC39" s="1228"/>
      <c r="AD39" s="1226"/>
      <c r="AE39" s="1227"/>
      <c r="AF39" s="1227"/>
      <c r="AG39" s="1227"/>
      <c r="AH39" s="1227"/>
      <c r="AI39" s="1227"/>
      <c r="AJ39" s="1227"/>
      <c r="AK39" s="1227"/>
      <c r="AL39" s="1227"/>
      <c r="AM39" s="1227"/>
      <c r="AN39" s="1227"/>
      <c r="AO39" s="1227"/>
      <c r="AP39" s="1227"/>
      <c r="AQ39" s="1227"/>
      <c r="AR39" s="1227"/>
      <c r="AS39" s="1227"/>
      <c r="AT39" s="1227"/>
      <c r="AU39" s="1227"/>
      <c r="AV39" s="1227"/>
      <c r="AW39" s="1227"/>
      <c r="AX39" s="1228"/>
      <c r="BB39"/>
      <c r="CE39" s="80">
        <v>13</v>
      </c>
      <c r="CG39" s="1">
        <v>200</v>
      </c>
      <c r="CH39" s="1">
        <v>8</v>
      </c>
      <c r="CJ39" s="44" t="s">
        <v>580</v>
      </c>
    </row>
    <row r="40" spans="2:86" ht="16.5" customHeight="1" thickBot="1">
      <c r="B40" s="1278"/>
      <c r="C40" s="1279"/>
      <c r="D40" s="1279"/>
      <c r="E40" s="1279"/>
      <c r="F40" s="1279"/>
      <c r="G40" s="1279"/>
      <c r="H40" s="1279"/>
      <c r="I40" s="1279"/>
      <c r="J40" s="1279"/>
      <c r="K40" s="1279"/>
      <c r="L40" s="1279"/>
      <c r="M40" s="1279"/>
      <c r="N40" s="1279"/>
      <c r="O40" s="1279"/>
      <c r="P40" s="1279"/>
      <c r="Q40" s="1279"/>
      <c r="R40" s="1279"/>
      <c r="S40" s="1279"/>
      <c r="T40" s="1279"/>
      <c r="U40" s="1279"/>
      <c r="V40" s="1279"/>
      <c r="W40" s="1279"/>
      <c r="X40" s="1279"/>
      <c r="Y40" s="1279"/>
      <c r="Z40" s="1280"/>
      <c r="AA40" s="1229"/>
      <c r="AB40" s="1230"/>
      <c r="AC40" s="1231"/>
      <c r="AD40" s="1229"/>
      <c r="AE40" s="1230"/>
      <c r="AF40" s="1230"/>
      <c r="AG40" s="1230"/>
      <c r="AH40" s="1230"/>
      <c r="AI40" s="1230"/>
      <c r="AJ40" s="1230"/>
      <c r="AK40" s="1230"/>
      <c r="AL40" s="1230"/>
      <c r="AM40" s="1230"/>
      <c r="AN40" s="1230"/>
      <c r="AO40" s="1230"/>
      <c r="AP40" s="1230"/>
      <c r="AQ40" s="1230"/>
      <c r="AR40" s="1230"/>
      <c r="AS40" s="1230"/>
      <c r="AT40" s="1230"/>
      <c r="AU40" s="1230"/>
      <c r="AV40" s="1230"/>
      <c r="AW40" s="1230"/>
      <c r="AX40" s="1231"/>
      <c r="BB40"/>
      <c r="CG40" s="1">
        <v>300</v>
      </c>
      <c r="CH40" s="1">
        <v>9</v>
      </c>
    </row>
    <row r="41" spans="2:86" ht="15" customHeight="1">
      <c r="B41" s="1278"/>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80"/>
      <c r="AA41" s="1373" t="s">
        <v>3</v>
      </c>
      <c r="AB41" s="1374"/>
      <c r="AC41" s="1374"/>
      <c r="AD41" s="1374"/>
      <c r="AE41" s="1374"/>
      <c r="AF41" s="1374"/>
      <c r="AG41" s="1374"/>
      <c r="AH41" s="1374"/>
      <c r="AI41" s="1374"/>
      <c r="AJ41" s="1374"/>
      <c r="AK41" s="1374"/>
      <c r="AL41" s="1374"/>
      <c r="AM41" s="1374"/>
      <c r="AN41" s="1374"/>
      <c r="AO41" s="1374"/>
      <c r="AP41" s="1374"/>
      <c r="AQ41" s="1374"/>
      <c r="AR41" s="1374"/>
      <c r="AS41" s="1374"/>
      <c r="AT41" s="1374"/>
      <c r="AU41" s="1374"/>
      <c r="AV41" s="1374"/>
      <c r="AW41" s="1374"/>
      <c r="AX41" s="1375"/>
      <c r="CH41" s="1">
        <v>10</v>
      </c>
    </row>
    <row r="42" spans="2:86" ht="15" customHeight="1">
      <c r="B42" s="1278"/>
      <c r="C42" s="1279"/>
      <c r="D42" s="1279"/>
      <c r="E42" s="1279"/>
      <c r="F42" s="1279"/>
      <c r="G42" s="1279"/>
      <c r="H42" s="1279"/>
      <c r="I42" s="1279"/>
      <c r="J42" s="1279"/>
      <c r="K42" s="1279"/>
      <c r="L42" s="1279"/>
      <c r="M42" s="1279"/>
      <c r="N42" s="1279"/>
      <c r="O42" s="1279"/>
      <c r="P42" s="1279"/>
      <c r="Q42" s="1279"/>
      <c r="R42" s="1279"/>
      <c r="S42" s="1279"/>
      <c r="T42" s="1279"/>
      <c r="U42" s="1279"/>
      <c r="V42" s="1279"/>
      <c r="W42" s="1279"/>
      <c r="X42" s="1279"/>
      <c r="Y42" s="1279"/>
      <c r="Z42" s="1280"/>
      <c r="AA42" s="1376"/>
      <c r="AB42" s="1377"/>
      <c r="AC42" s="1377"/>
      <c r="AD42" s="1377"/>
      <c r="AE42" s="1377"/>
      <c r="AF42" s="1377"/>
      <c r="AG42" s="1377"/>
      <c r="AH42" s="1377"/>
      <c r="AI42" s="1377"/>
      <c r="AJ42" s="1377"/>
      <c r="AK42" s="1377"/>
      <c r="AL42" s="1377"/>
      <c r="AM42" s="1377"/>
      <c r="AN42" s="1377"/>
      <c r="AO42" s="1377"/>
      <c r="AP42" s="1377"/>
      <c r="AQ42" s="1377"/>
      <c r="AR42" s="1377"/>
      <c r="AS42" s="1377"/>
      <c r="AT42" s="1377"/>
      <c r="AU42" s="1377"/>
      <c r="AV42" s="1377"/>
      <c r="AW42" s="1377"/>
      <c r="AX42" s="1378"/>
      <c r="CH42" s="1">
        <v>11</v>
      </c>
    </row>
    <row r="43" spans="2:86" ht="15" customHeight="1">
      <c r="B43" s="1278"/>
      <c r="C43" s="1279"/>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79"/>
      <c r="Z43" s="1280"/>
      <c r="AA43" s="1376"/>
      <c r="AB43" s="1377"/>
      <c r="AC43" s="1377"/>
      <c r="AD43" s="1377"/>
      <c r="AE43" s="1377"/>
      <c r="AF43" s="1377"/>
      <c r="AG43" s="1377"/>
      <c r="AH43" s="1377"/>
      <c r="AI43" s="1377"/>
      <c r="AJ43" s="1377"/>
      <c r="AK43" s="1377"/>
      <c r="AL43" s="1377"/>
      <c r="AM43" s="1377"/>
      <c r="AN43" s="1377"/>
      <c r="AO43" s="1377"/>
      <c r="AP43" s="1377"/>
      <c r="AQ43" s="1377"/>
      <c r="AR43" s="1377"/>
      <c r="AS43" s="1377"/>
      <c r="AT43" s="1377"/>
      <c r="AU43" s="1377"/>
      <c r="AV43" s="1377"/>
      <c r="AW43" s="1377"/>
      <c r="AX43" s="1378"/>
      <c r="CH43" s="1">
        <v>12</v>
      </c>
    </row>
    <row r="44" spans="2:86" ht="15" customHeight="1" thickBot="1">
      <c r="B44" s="1278"/>
      <c r="C44" s="1279"/>
      <c r="D44" s="1279"/>
      <c r="E44" s="1279"/>
      <c r="F44" s="1279"/>
      <c r="G44" s="1279"/>
      <c r="H44" s="1279"/>
      <c r="I44" s="1279"/>
      <c r="J44" s="1279"/>
      <c r="K44" s="1279"/>
      <c r="L44" s="1279"/>
      <c r="M44" s="1279"/>
      <c r="N44" s="1279"/>
      <c r="O44" s="1279"/>
      <c r="P44" s="1279"/>
      <c r="Q44" s="1279"/>
      <c r="R44" s="1279"/>
      <c r="S44" s="1279"/>
      <c r="T44" s="1279"/>
      <c r="U44" s="1279"/>
      <c r="V44" s="1279"/>
      <c r="W44" s="1279"/>
      <c r="X44" s="1279"/>
      <c r="Y44" s="1279"/>
      <c r="Z44" s="1280"/>
      <c r="AA44" s="1379"/>
      <c r="AB44" s="1380"/>
      <c r="AC44" s="1380"/>
      <c r="AD44" s="1380"/>
      <c r="AE44" s="1380"/>
      <c r="AF44" s="1380"/>
      <c r="AG44" s="1380"/>
      <c r="AH44" s="1380"/>
      <c r="AI44" s="1380"/>
      <c r="AJ44" s="1380"/>
      <c r="AK44" s="1380"/>
      <c r="AL44" s="1380"/>
      <c r="AM44" s="1380"/>
      <c r="AN44" s="1380"/>
      <c r="AO44" s="1380"/>
      <c r="AP44" s="1380"/>
      <c r="AQ44" s="1380"/>
      <c r="AR44" s="1380"/>
      <c r="AS44" s="1380"/>
      <c r="AT44" s="1380"/>
      <c r="AU44" s="1380"/>
      <c r="AV44" s="1380"/>
      <c r="AW44" s="1380"/>
      <c r="AX44" s="1381"/>
      <c r="CF44" s="1">
        <v>13</v>
      </c>
      <c r="CH44" s="1">
        <v>13</v>
      </c>
    </row>
    <row r="45" spans="2:86" ht="25.5" customHeight="1" thickBot="1">
      <c r="B45" s="1278"/>
      <c r="C45" s="1279"/>
      <c r="D45" s="1279"/>
      <c r="E45" s="1279"/>
      <c r="F45" s="1279"/>
      <c r="G45" s="1279"/>
      <c r="H45" s="1279"/>
      <c r="I45" s="1279"/>
      <c r="J45" s="1279"/>
      <c r="K45" s="1279"/>
      <c r="L45" s="1279"/>
      <c r="M45" s="1279"/>
      <c r="N45" s="1279"/>
      <c r="O45" s="1279"/>
      <c r="P45" s="1279"/>
      <c r="Q45" s="1279"/>
      <c r="R45" s="1279"/>
      <c r="S45" s="1279"/>
      <c r="T45" s="1279"/>
      <c r="U45" s="1279"/>
      <c r="V45" s="1279"/>
      <c r="W45" s="1279"/>
      <c r="X45" s="1279"/>
      <c r="Y45" s="1279"/>
      <c r="Z45" s="1280"/>
      <c r="AA45" s="1089" t="s">
        <v>587</v>
      </c>
      <c r="AB45" s="1090"/>
      <c r="AC45" s="1090"/>
      <c r="AD45" s="1084"/>
      <c r="AE45" s="1085"/>
      <c r="AF45" s="1085"/>
      <c r="AG45" s="1085"/>
      <c r="AH45" s="1085"/>
      <c r="AI45" s="1085"/>
      <c r="AJ45" s="1085"/>
      <c r="AK45" s="1085"/>
      <c r="AL45" s="1085"/>
      <c r="AM45" s="1085"/>
      <c r="AN45" s="1085"/>
      <c r="AO45" s="1085"/>
      <c r="AP45" s="1085"/>
      <c r="AQ45" s="1085"/>
      <c r="AR45" s="1085"/>
      <c r="AS45" s="1085"/>
      <c r="AT45" s="1085"/>
      <c r="AU45" s="1085"/>
      <c r="AV45" s="1085"/>
      <c r="AW45" s="1085"/>
      <c r="AX45" s="1086"/>
      <c r="CH45" s="1">
        <v>14</v>
      </c>
    </row>
    <row r="46" spans="2:86" ht="25.5" customHeight="1" thickBot="1">
      <c r="B46" s="1278"/>
      <c r="C46" s="1279"/>
      <c r="D46" s="1279"/>
      <c r="E46" s="1279"/>
      <c r="F46" s="1279"/>
      <c r="G46" s="1279"/>
      <c r="H46" s="1279"/>
      <c r="I46" s="1279"/>
      <c r="J46" s="1279"/>
      <c r="K46" s="1279"/>
      <c r="L46" s="1279"/>
      <c r="M46" s="1279"/>
      <c r="N46" s="1279"/>
      <c r="O46" s="1279"/>
      <c r="P46" s="1279"/>
      <c r="Q46" s="1279"/>
      <c r="R46" s="1279"/>
      <c r="S46" s="1279"/>
      <c r="T46" s="1279"/>
      <c r="U46" s="1279"/>
      <c r="V46" s="1279"/>
      <c r="W46" s="1279"/>
      <c r="X46" s="1279"/>
      <c r="Y46" s="1279"/>
      <c r="Z46" s="1280"/>
      <c r="AA46" s="1089" t="s">
        <v>590</v>
      </c>
      <c r="AB46" s="1090"/>
      <c r="AC46" s="1090"/>
      <c r="AD46" s="1084"/>
      <c r="AE46" s="1085"/>
      <c r="AF46" s="1085"/>
      <c r="AG46" s="1085"/>
      <c r="AH46" s="1085"/>
      <c r="AI46" s="1085"/>
      <c r="AJ46" s="1085"/>
      <c r="AK46" s="1085"/>
      <c r="AL46" s="1085"/>
      <c r="AM46" s="1085"/>
      <c r="AN46" s="1085"/>
      <c r="AO46" s="1085"/>
      <c r="AP46" s="1085"/>
      <c r="AQ46" s="1085"/>
      <c r="AR46" s="1085"/>
      <c r="AS46" s="1085"/>
      <c r="AT46" s="1085"/>
      <c r="AU46" s="1085"/>
      <c r="AV46" s="1085"/>
      <c r="AW46" s="1085"/>
      <c r="AX46" s="1086"/>
      <c r="CH46" s="1">
        <v>15</v>
      </c>
    </row>
    <row r="47" spans="2:86" ht="25.5" customHeight="1" thickBot="1">
      <c r="B47" s="1278"/>
      <c r="C47" s="1279"/>
      <c r="D47" s="1279"/>
      <c r="E47" s="1279"/>
      <c r="F47" s="1279"/>
      <c r="G47" s="1279"/>
      <c r="H47" s="1279"/>
      <c r="I47" s="1279"/>
      <c r="J47" s="1279"/>
      <c r="K47" s="1279"/>
      <c r="L47" s="1279"/>
      <c r="M47" s="1279"/>
      <c r="N47" s="1279"/>
      <c r="O47" s="1279"/>
      <c r="P47" s="1279"/>
      <c r="Q47" s="1279"/>
      <c r="R47" s="1279"/>
      <c r="S47" s="1279"/>
      <c r="T47" s="1279"/>
      <c r="U47" s="1279"/>
      <c r="V47" s="1279"/>
      <c r="W47" s="1279"/>
      <c r="X47" s="1279"/>
      <c r="Y47" s="1279"/>
      <c r="Z47" s="1280"/>
      <c r="AA47" s="1089" t="s">
        <v>592</v>
      </c>
      <c r="AB47" s="1090"/>
      <c r="AC47" s="1090"/>
      <c r="AD47" s="1084"/>
      <c r="AE47" s="1085"/>
      <c r="AF47" s="1085"/>
      <c r="AG47" s="1085"/>
      <c r="AH47" s="1085"/>
      <c r="AI47" s="1085"/>
      <c r="AJ47" s="1085"/>
      <c r="AK47" s="1085"/>
      <c r="AL47" s="1085"/>
      <c r="AM47" s="1085"/>
      <c r="AN47" s="1085"/>
      <c r="AO47" s="1085"/>
      <c r="AP47" s="1085"/>
      <c r="AQ47" s="1085"/>
      <c r="AR47" s="1085"/>
      <c r="AS47" s="1085"/>
      <c r="AT47" s="1085"/>
      <c r="AU47" s="1085"/>
      <c r="AV47" s="1085"/>
      <c r="AW47" s="1085"/>
      <c r="AX47" s="1086"/>
      <c r="CH47" s="1">
        <v>16</v>
      </c>
    </row>
    <row r="48" spans="2:86" ht="25.5" customHeight="1" thickBot="1">
      <c r="B48" s="1278"/>
      <c r="C48" s="1279"/>
      <c r="D48" s="1279"/>
      <c r="E48" s="1279"/>
      <c r="F48" s="1279"/>
      <c r="G48" s="1279"/>
      <c r="H48" s="1279"/>
      <c r="I48" s="1279"/>
      <c r="J48" s="1279"/>
      <c r="K48" s="1279"/>
      <c r="L48" s="1279"/>
      <c r="M48" s="1279"/>
      <c r="N48" s="1279"/>
      <c r="O48" s="1279"/>
      <c r="P48" s="1279"/>
      <c r="Q48" s="1279"/>
      <c r="R48" s="1279"/>
      <c r="S48" s="1279"/>
      <c r="T48" s="1279"/>
      <c r="U48" s="1279"/>
      <c r="V48" s="1279"/>
      <c r="W48" s="1279"/>
      <c r="X48" s="1279"/>
      <c r="Y48" s="1279"/>
      <c r="Z48" s="1280"/>
      <c r="AA48" s="1089" t="s">
        <v>595</v>
      </c>
      <c r="AB48" s="1090"/>
      <c r="AC48" s="1090"/>
      <c r="AD48" s="1084"/>
      <c r="AE48" s="1085"/>
      <c r="AF48" s="1085"/>
      <c r="AG48" s="1085"/>
      <c r="AH48" s="1085"/>
      <c r="AI48" s="1085"/>
      <c r="AJ48" s="1085"/>
      <c r="AK48" s="1085"/>
      <c r="AL48" s="1085"/>
      <c r="AM48" s="1085"/>
      <c r="AN48" s="1085"/>
      <c r="AO48" s="1085"/>
      <c r="AP48" s="1085"/>
      <c r="AQ48" s="1085"/>
      <c r="AR48" s="1085"/>
      <c r="AS48" s="1085"/>
      <c r="AT48" s="1085"/>
      <c r="AU48" s="1085"/>
      <c r="AV48" s="1085"/>
      <c r="AW48" s="1085"/>
      <c r="AX48" s="1086"/>
      <c r="CH48" s="1">
        <v>17</v>
      </c>
    </row>
    <row r="49" spans="2:86" ht="25.5" customHeight="1" thickBot="1">
      <c r="B49" s="1278"/>
      <c r="C49" s="1279"/>
      <c r="D49" s="1279"/>
      <c r="E49" s="1279"/>
      <c r="F49" s="1279"/>
      <c r="G49" s="1279"/>
      <c r="H49" s="1279"/>
      <c r="I49" s="1279"/>
      <c r="J49" s="1279"/>
      <c r="K49" s="1279"/>
      <c r="L49" s="1279"/>
      <c r="M49" s="1279"/>
      <c r="N49" s="1279"/>
      <c r="O49" s="1279"/>
      <c r="P49" s="1279"/>
      <c r="Q49" s="1279"/>
      <c r="R49" s="1279"/>
      <c r="S49" s="1279"/>
      <c r="T49" s="1279"/>
      <c r="U49" s="1279"/>
      <c r="V49" s="1279"/>
      <c r="W49" s="1279"/>
      <c r="X49" s="1279"/>
      <c r="Y49" s="1279"/>
      <c r="Z49" s="1280"/>
      <c r="AA49" s="1089" t="s">
        <v>597</v>
      </c>
      <c r="AB49" s="1090"/>
      <c r="AC49" s="1090"/>
      <c r="AD49" s="1084"/>
      <c r="AE49" s="1085"/>
      <c r="AF49" s="1085"/>
      <c r="AG49" s="1085"/>
      <c r="AH49" s="1085"/>
      <c r="AI49" s="1085"/>
      <c r="AJ49" s="1085"/>
      <c r="AK49" s="1085"/>
      <c r="AL49" s="1085"/>
      <c r="AM49" s="1085"/>
      <c r="AN49" s="1085"/>
      <c r="AO49" s="1085"/>
      <c r="AP49" s="1085"/>
      <c r="AQ49" s="1085"/>
      <c r="AR49" s="1085"/>
      <c r="AS49" s="1085"/>
      <c r="AT49" s="1085"/>
      <c r="AU49" s="1085"/>
      <c r="AV49" s="1085"/>
      <c r="AW49" s="1085"/>
      <c r="AX49" s="1086"/>
      <c r="CH49" s="1">
        <v>18</v>
      </c>
    </row>
    <row r="50" spans="2:86" ht="25.5" customHeight="1" thickBot="1">
      <c r="B50" s="1278"/>
      <c r="C50" s="1279"/>
      <c r="D50" s="1279"/>
      <c r="E50" s="1279"/>
      <c r="F50" s="1279"/>
      <c r="G50" s="1279"/>
      <c r="H50" s="1279"/>
      <c r="I50" s="1279"/>
      <c r="J50" s="1279"/>
      <c r="K50" s="1279"/>
      <c r="L50" s="1279"/>
      <c r="M50" s="1279"/>
      <c r="N50" s="1279"/>
      <c r="O50" s="1279"/>
      <c r="P50" s="1279"/>
      <c r="Q50" s="1279"/>
      <c r="R50" s="1279"/>
      <c r="S50" s="1279"/>
      <c r="T50" s="1279"/>
      <c r="U50" s="1279"/>
      <c r="V50" s="1279"/>
      <c r="W50" s="1279"/>
      <c r="X50" s="1279"/>
      <c r="Y50" s="1279"/>
      <c r="Z50" s="1280"/>
      <c r="AA50" s="1089" t="s">
        <v>599</v>
      </c>
      <c r="AB50" s="1090"/>
      <c r="AC50" s="1090"/>
      <c r="AD50" s="1084"/>
      <c r="AE50" s="1085"/>
      <c r="AF50" s="1085"/>
      <c r="AG50" s="1085"/>
      <c r="AH50" s="1085"/>
      <c r="AI50" s="1085"/>
      <c r="AJ50" s="1085"/>
      <c r="AK50" s="1085"/>
      <c r="AL50" s="1085"/>
      <c r="AM50" s="1085"/>
      <c r="AN50" s="1085"/>
      <c r="AO50" s="1085"/>
      <c r="AP50" s="1085"/>
      <c r="AQ50" s="1085"/>
      <c r="AR50" s="1085"/>
      <c r="AS50" s="1085"/>
      <c r="AT50" s="1085"/>
      <c r="AU50" s="1085"/>
      <c r="AV50" s="1085"/>
      <c r="AW50" s="1085"/>
      <c r="AX50" s="1086"/>
      <c r="CH50" s="1">
        <v>19</v>
      </c>
    </row>
    <row r="51" spans="2:86" ht="25.5" customHeight="1" thickBot="1">
      <c r="B51" s="1278"/>
      <c r="C51" s="1279"/>
      <c r="D51" s="1279"/>
      <c r="E51" s="1279"/>
      <c r="F51" s="1279"/>
      <c r="G51" s="1279"/>
      <c r="H51" s="1279"/>
      <c r="I51" s="1279"/>
      <c r="J51" s="1279"/>
      <c r="K51" s="1279"/>
      <c r="L51" s="1279"/>
      <c r="M51" s="1279"/>
      <c r="N51" s="1279"/>
      <c r="O51" s="1279"/>
      <c r="P51" s="1279"/>
      <c r="Q51" s="1279"/>
      <c r="R51" s="1279"/>
      <c r="S51" s="1279"/>
      <c r="T51" s="1279"/>
      <c r="U51" s="1279"/>
      <c r="V51" s="1279"/>
      <c r="W51" s="1279"/>
      <c r="X51" s="1279"/>
      <c r="Y51" s="1279"/>
      <c r="Z51" s="1280"/>
      <c r="AA51" s="1089" t="s">
        <v>602</v>
      </c>
      <c r="AB51" s="1090"/>
      <c r="AC51" s="1090"/>
      <c r="AD51" s="1084"/>
      <c r="AE51" s="1085"/>
      <c r="AF51" s="1085"/>
      <c r="AG51" s="1085"/>
      <c r="AH51" s="1085"/>
      <c r="AI51" s="1085"/>
      <c r="AJ51" s="1085"/>
      <c r="AK51" s="1085"/>
      <c r="AL51" s="1085"/>
      <c r="AM51" s="1085"/>
      <c r="AN51" s="1085"/>
      <c r="AO51" s="1085"/>
      <c r="AP51" s="1085"/>
      <c r="AQ51" s="1085"/>
      <c r="AR51" s="1085"/>
      <c r="AS51" s="1085"/>
      <c r="AT51" s="1085"/>
      <c r="AU51" s="1085"/>
      <c r="AV51" s="1085"/>
      <c r="AW51" s="1085"/>
      <c r="AX51" s="1086"/>
      <c r="CH51" s="1">
        <v>20</v>
      </c>
    </row>
    <row r="52" spans="2:86" ht="25.5" customHeight="1" thickBot="1">
      <c r="B52" s="1281"/>
      <c r="C52" s="1282"/>
      <c r="D52" s="1282"/>
      <c r="E52" s="1282"/>
      <c r="F52" s="1282"/>
      <c r="G52" s="1282"/>
      <c r="H52" s="1282"/>
      <c r="I52" s="1282"/>
      <c r="J52" s="1282"/>
      <c r="K52" s="1282"/>
      <c r="L52" s="1282"/>
      <c r="M52" s="1282"/>
      <c r="N52" s="1282"/>
      <c r="O52" s="1282"/>
      <c r="P52" s="1282"/>
      <c r="Q52" s="1282"/>
      <c r="R52" s="1282"/>
      <c r="S52" s="1282"/>
      <c r="T52" s="1282"/>
      <c r="U52" s="1282"/>
      <c r="V52" s="1282"/>
      <c r="W52" s="1282"/>
      <c r="X52" s="1282"/>
      <c r="Y52" s="1282"/>
      <c r="Z52" s="1283"/>
      <c r="AA52" s="1089" t="s">
        <v>605</v>
      </c>
      <c r="AB52" s="1090"/>
      <c r="AC52" s="1090"/>
      <c r="AD52" s="1084"/>
      <c r="AE52" s="1085"/>
      <c r="AF52" s="1085"/>
      <c r="AG52" s="1085"/>
      <c r="AH52" s="1085"/>
      <c r="AI52" s="1085"/>
      <c r="AJ52" s="1085"/>
      <c r="AK52" s="1085"/>
      <c r="AL52" s="1085"/>
      <c r="AM52" s="1085"/>
      <c r="AN52" s="1085"/>
      <c r="AO52" s="1085"/>
      <c r="AP52" s="1085"/>
      <c r="AQ52" s="1085"/>
      <c r="AR52" s="1085"/>
      <c r="AS52" s="1085"/>
      <c r="AT52" s="1085"/>
      <c r="AU52" s="1085"/>
      <c r="AV52" s="1085"/>
      <c r="AW52" s="1085"/>
      <c r="AX52" s="1086"/>
      <c r="CH52" s="1">
        <v>21</v>
      </c>
    </row>
    <row r="53" spans="2:86" ht="16.5" customHeight="1">
      <c r="B53" s="1119" t="s">
        <v>581</v>
      </c>
      <c r="C53" s="1120"/>
      <c r="D53" s="1120"/>
      <c r="E53" s="1120"/>
      <c r="F53" s="1120"/>
      <c r="G53" s="1120"/>
      <c r="H53" s="1120"/>
      <c r="I53" s="1120"/>
      <c r="J53" s="1121"/>
      <c r="K53" s="1125"/>
      <c r="L53" s="1088"/>
      <c r="M53" s="1088"/>
      <c r="N53" s="1088"/>
      <c r="O53" s="1088"/>
      <c r="P53" s="1088"/>
      <c r="Q53" s="1088"/>
      <c r="R53" s="1091"/>
      <c r="S53" s="1087"/>
      <c r="T53" s="1088"/>
      <c r="U53" s="1088"/>
      <c r="V53" s="1088"/>
      <c r="W53" s="1088"/>
      <c r="X53" s="1088"/>
      <c r="Y53" s="1088"/>
      <c r="Z53" s="1091"/>
      <c r="AA53" s="1087"/>
      <c r="AB53" s="1088"/>
      <c r="AC53" s="1088"/>
      <c r="AD53" s="1088"/>
      <c r="AE53" s="1088"/>
      <c r="AF53" s="1088"/>
      <c r="AG53" s="1088"/>
      <c r="AH53" s="1091"/>
      <c r="AI53" s="1087"/>
      <c r="AJ53" s="1088"/>
      <c r="AK53" s="1088"/>
      <c r="AL53" s="1088"/>
      <c r="AM53" s="1088"/>
      <c r="AN53" s="1088"/>
      <c r="AO53" s="1088"/>
      <c r="AP53" s="1091"/>
      <c r="AQ53" s="1087"/>
      <c r="AR53" s="1088"/>
      <c r="AS53" s="88" t="s">
        <v>379</v>
      </c>
      <c r="AT53" s="1133"/>
      <c r="AU53" s="1134"/>
      <c r="AV53" s="1134"/>
      <c r="AW53" s="1134"/>
      <c r="AX53" s="89" t="s">
        <v>380</v>
      </c>
      <c r="CH53" s="1">
        <v>22</v>
      </c>
    </row>
    <row r="54" spans="2:86" ht="16.5" customHeight="1">
      <c r="B54" s="1122"/>
      <c r="C54" s="1123"/>
      <c r="D54" s="1123"/>
      <c r="E54" s="1123"/>
      <c r="F54" s="1123"/>
      <c r="G54" s="1123"/>
      <c r="H54" s="1123"/>
      <c r="I54" s="1123"/>
      <c r="J54" s="1124"/>
      <c r="K54" s="90"/>
      <c r="L54" s="200" t="s">
        <v>874</v>
      </c>
      <c r="M54" s="93"/>
      <c r="N54" s="201" t="s">
        <v>376</v>
      </c>
      <c r="O54" s="91"/>
      <c r="P54" s="202" t="s">
        <v>377</v>
      </c>
      <c r="Q54" s="91"/>
      <c r="R54" s="202" t="s">
        <v>378</v>
      </c>
      <c r="S54" s="92"/>
      <c r="T54" s="200" t="s">
        <v>874</v>
      </c>
      <c r="U54" s="93"/>
      <c r="V54" s="203" t="s">
        <v>376</v>
      </c>
      <c r="W54" s="93"/>
      <c r="X54" s="204" t="s">
        <v>377</v>
      </c>
      <c r="Y54" s="93"/>
      <c r="Z54" s="205" t="s">
        <v>378</v>
      </c>
      <c r="AA54" s="94"/>
      <c r="AB54" s="200" t="s">
        <v>874</v>
      </c>
      <c r="AC54" s="93"/>
      <c r="AD54" s="201" t="s">
        <v>376</v>
      </c>
      <c r="AE54" s="91"/>
      <c r="AF54" s="202" t="s">
        <v>377</v>
      </c>
      <c r="AG54" s="91"/>
      <c r="AH54" s="202" t="s">
        <v>378</v>
      </c>
      <c r="AI54" s="92"/>
      <c r="AJ54" s="200" t="s">
        <v>874</v>
      </c>
      <c r="AK54" s="93"/>
      <c r="AL54" s="203" t="s">
        <v>376</v>
      </c>
      <c r="AM54" s="93"/>
      <c r="AN54" s="204" t="s">
        <v>377</v>
      </c>
      <c r="AO54" s="93"/>
      <c r="AP54" s="205" t="s">
        <v>378</v>
      </c>
      <c r="AQ54" s="94"/>
      <c r="AR54" s="200" t="s">
        <v>874</v>
      </c>
      <c r="AS54" s="93"/>
      <c r="AT54" s="201" t="s">
        <v>376</v>
      </c>
      <c r="AU54" s="91"/>
      <c r="AV54" s="202" t="s">
        <v>377</v>
      </c>
      <c r="AW54" s="91"/>
      <c r="AX54" s="206" t="s">
        <v>378</v>
      </c>
      <c r="CH54" s="1">
        <v>23</v>
      </c>
    </row>
    <row r="55" spans="2:86" ht="21" customHeight="1">
      <c r="B55" s="1122" t="s">
        <v>582</v>
      </c>
      <c r="C55" s="1123"/>
      <c r="D55" s="1123"/>
      <c r="E55" s="1123"/>
      <c r="F55" s="1123"/>
      <c r="G55" s="1123"/>
      <c r="H55" s="1123"/>
      <c r="I55" s="1123"/>
      <c r="J55" s="1124"/>
      <c r="K55" s="1218"/>
      <c r="L55" s="1219"/>
      <c r="M55" s="1219"/>
      <c r="N55" s="1219"/>
      <c r="O55" s="1219"/>
      <c r="P55" s="1219"/>
      <c r="Q55" s="1219"/>
      <c r="R55" s="1220"/>
      <c r="S55" s="1224"/>
      <c r="T55" s="1219"/>
      <c r="U55" s="1219"/>
      <c r="V55" s="1219"/>
      <c r="W55" s="1219"/>
      <c r="X55" s="1219"/>
      <c r="Y55" s="1219"/>
      <c r="Z55" s="1220"/>
      <c r="AA55" s="1224"/>
      <c r="AB55" s="1219"/>
      <c r="AC55" s="1219"/>
      <c r="AD55" s="1219"/>
      <c r="AE55" s="1219"/>
      <c r="AF55" s="1219"/>
      <c r="AG55" s="1219"/>
      <c r="AH55" s="1220"/>
      <c r="AI55" s="1129"/>
      <c r="AJ55" s="1129"/>
      <c r="AK55" s="1129"/>
      <c r="AL55" s="1129"/>
      <c r="AM55" s="1129"/>
      <c r="AN55" s="1129"/>
      <c r="AO55" s="1129"/>
      <c r="AP55" s="1129"/>
      <c r="AQ55" s="1129"/>
      <c r="AR55" s="1129"/>
      <c r="AS55" s="1129"/>
      <c r="AT55" s="1129"/>
      <c r="AU55" s="1129"/>
      <c r="AV55" s="1129"/>
      <c r="AW55" s="1129"/>
      <c r="AX55" s="1130"/>
      <c r="CH55" s="1">
        <v>24</v>
      </c>
    </row>
    <row r="56" spans="2:86" ht="21" customHeight="1" thickBot="1">
      <c r="B56" s="1215"/>
      <c r="C56" s="1216"/>
      <c r="D56" s="1216"/>
      <c r="E56" s="1216"/>
      <c r="F56" s="1216"/>
      <c r="G56" s="1216"/>
      <c r="H56" s="1216"/>
      <c r="I56" s="1216"/>
      <c r="J56" s="1217"/>
      <c r="K56" s="1221"/>
      <c r="L56" s="1222"/>
      <c r="M56" s="1222"/>
      <c r="N56" s="1222"/>
      <c r="O56" s="1222"/>
      <c r="P56" s="1222"/>
      <c r="Q56" s="1222"/>
      <c r="R56" s="1223"/>
      <c r="S56" s="1225"/>
      <c r="T56" s="1222"/>
      <c r="U56" s="1222"/>
      <c r="V56" s="1222"/>
      <c r="W56" s="1222"/>
      <c r="X56" s="1222"/>
      <c r="Y56" s="1222"/>
      <c r="Z56" s="1223"/>
      <c r="AA56" s="1225"/>
      <c r="AB56" s="1222"/>
      <c r="AC56" s="1222"/>
      <c r="AD56" s="1222"/>
      <c r="AE56" s="1222"/>
      <c r="AF56" s="1222"/>
      <c r="AG56" s="1222"/>
      <c r="AH56" s="1223"/>
      <c r="AI56" s="1131"/>
      <c r="AJ56" s="1131"/>
      <c r="AK56" s="1131"/>
      <c r="AL56" s="1131"/>
      <c r="AM56" s="1131"/>
      <c r="AN56" s="1131"/>
      <c r="AO56" s="1131"/>
      <c r="AP56" s="1131"/>
      <c r="AQ56" s="1131"/>
      <c r="AR56" s="1131"/>
      <c r="AS56" s="1131"/>
      <c r="AT56" s="1131"/>
      <c r="AU56" s="1131"/>
      <c r="AV56" s="1131"/>
      <c r="AW56" s="1131"/>
      <c r="AX56" s="1132"/>
      <c r="BA56" s="299"/>
      <c r="BB56" s="299"/>
      <c r="BC56" s="299"/>
      <c r="BD56" s="299"/>
      <c r="BE56" s="299"/>
      <c r="BF56" s="299"/>
      <c r="BG56" s="299"/>
      <c r="BH56" s="299"/>
      <c r="BI56" s="299"/>
      <c r="BJ56" s="299"/>
      <c r="BK56" s="299"/>
      <c r="BL56" s="299"/>
      <c r="BM56" s="299"/>
      <c r="BN56" s="300"/>
      <c r="BO56" s="300"/>
      <c r="BP56" s="300"/>
      <c r="CH56" s="1">
        <v>25</v>
      </c>
    </row>
    <row r="57" spans="2:86" ht="17.25" customHeight="1">
      <c r="B57" s="1104" t="s">
        <v>228</v>
      </c>
      <c r="C57" s="1105"/>
      <c r="D57" s="1105"/>
      <c r="E57" s="1105"/>
      <c r="F57" s="1105"/>
      <c r="G57" s="1105"/>
      <c r="H57" s="1105"/>
      <c r="I57" s="1105"/>
      <c r="J57" s="1105"/>
      <c r="K57" s="1105"/>
      <c r="L57" s="1105"/>
      <c r="M57" s="1105"/>
      <c r="N57" s="1105"/>
      <c r="O57" s="1105"/>
      <c r="P57" s="1105"/>
      <c r="Q57" s="1105"/>
      <c r="R57" s="1105"/>
      <c r="S57" s="1105"/>
      <c r="T57" s="1105"/>
      <c r="U57" s="1105"/>
      <c r="V57" s="1105"/>
      <c r="W57" s="1105"/>
      <c r="X57" s="1105"/>
      <c r="Y57" s="1105"/>
      <c r="Z57" s="1105"/>
      <c r="AA57" s="1105"/>
      <c r="AB57" s="1105"/>
      <c r="AC57" s="1105"/>
      <c r="AD57" s="1105"/>
      <c r="AE57" s="1105"/>
      <c r="AF57" s="1105"/>
      <c r="AG57" s="1105"/>
      <c r="AH57" s="1105"/>
      <c r="AI57" s="1105"/>
      <c r="AJ57" s="1105"/>
      <c r="AK57" s="1105"/>
      <c r="AL57" s="1105"/>
      <c r="AM57" s="1105"/>
      <c r="AN57" s="1108" t="s">
        <v>2</v>
      </c>
      <c r="AO57" s="1109"/>
      <c r="AP57" s="1109"/>
      <c r="AQ57" s="1109"/>
      <c r="AR57" s="1109"/>
      <c r="AS57" s="1109"/>
      <c r="AT57" s="1109"/>
      <c r="AU57" s="1109"/>
      <c r="AV57" s="1109"/>
      <c r="AW57" s="1109"/>
      <c r="AX57" s="1110"/>
      <c r="BA57" s="299"/>
      <c r="BB57" s="299"/>
      <c r="BC57" s="299"/>
      <c r="BD57" s="299"/>
      <c r="BE57" s="299"/>
      <c r="BF57" s="299"/>
      <c r="BG57" s="299"/>
      <c r="BH57" s="299"/>
      <c r="BI57" s="299"/>
      <c r="BJ57" s="299"/>
      <c r="BK57" s="299"/>
      <c r="BL57" s="299"/>
      <c r="BM57" s="299"/>
      <c r="BN57" s="300"/>
      <c r="BO57" s="300"/>
      <c r="BP57" s="300"/>
      <c r="CH57" s="1">
        <v>26</v>
      </c>
    </row>
    <row r="58" spans="2:86" ht="17.25" customHeight="1" thickBot="1">
      <c r="B58" s="1106"/>
      <c r="C58" s="1107"/>
      <c r="D58" s="1107"/>
      <c r="E58" s="1107"/>
      <c r="F58" s="1107"/>
      <c r="G58" s="1107"/>
      <c r="H58" s="1107"/>
      <c r="I58" s="1107"/>
      <c r="J58" s="1107"/>
      <c r="K58" s="1107"/>
      <c r="L58" s="1107"/>
      <c r="M58" s="1107"/>
      <c r="N58" s="1107"/>
      <c r="O58" s="1107"/>
      <c r="P58" s="1107"/>
      <c r="Q58" s="1107"/>
      <c r="R58" s="1107"/>
      <c r="S58" s="1107"/>
      <c r="T58" s="1107"/>
      <c r="U58" s="1107"/>
      <c r="V58" s="1107"/>
      <c r="W58" s="1107"/>
      <c r="X58" s="1107"/>
      <c r="Y58" s="1107"/>
      <c r="Z58" s="1107"/>
      <c r="AA58" s="1107"/>
      <c r="AB58" s="1107"/>
      <c r="AC58" s="1107"/>
      <c r="AD58" s="1107"/>
      <c r="AE58" s="1107"/>
      <c r="AF58" s="1107"/>
      <c r="AG58" s="1107"/>
      <c r="AH58" s="1107"/>
      <c r="AI58" s="1107"/>
      <c r="AJ58" s="1107"/>
      <c r="AK58" s="1107"/>
      <c r="AL58" s="1107"/>
      <c r="AM58" s="1107"/>
      <c r="AN58" s="1111"/>
      <c r="AO58" s="1112"/>
      <c r="AP58" s="1112"/>
      <c r="AQ58" s="1112"/>
      <c r="AR58" s="1112"/>
      <c r="AS58" s="1112"/>
      <c r="AT58" s="1112"/>
      <c r="AU58" s="1112"/>
      <c r="AV58" s="1112"/>
      <c r="AW58" s="1112"/>
      <c r="AX58" s="1113"/>
      <c r="BA58" s="299"/>
      <c r="BB58" s="299"/>
      <c r="BC58" s="299"/>
      <c r="BD58" s="299"/>
      <c r="BE58" s="299"/>
      <c r="BF58" s="299"/>
      <c r="BG58" s="299"/>
      <c r="BH58" s="299"/>
      <c r="BI58" s="299"/>
      <c r="BJ58" s="299"/>
      <c r="BK58" s="299"/>
      <c r="BL58" s="299"/>
      <c r="BM58" s="299"/>
      <c r="BN58" s="300"/>
      <c r="BO58" s="300"/>
      <c r="BP58" s="300"/>
      <c r="BW58" s="1">
        <v>27</v>
      </c>
      <c r="CH58" s="1">
        <v>27</v>
      </c>
    </row>
    <row r="59" spans="2:86" ht="16.5" customHeight="1" thickBot="1">
      <c r="B59" s="1127" t="s">
        <v>1532</v>
      </c>
      <c r="C59" s="1128"/>
      <c r="D59" s="1128"/>
      <c r="E59" s="1128"/>
      <c r="F59" s="1128"/>
      <c r="G59" s="1128"/>
      <c r="H59" s="1128"/>
      <c r="I59" s="1128"/>
      <c r="J59" s="1128"/>
      <c r="K59" s="1128"/>
      <c r="L59" s="1128"/>
      <c r="M59" s="1128"/>
      <c r="N59" s="1128"/>
      <c r="O59" s="1128"/>
      <c r="P59" s="1126" t="s">
        <v>1531</v>
      </c>
      <c r="Q59" s="1126"/>
      <c r="R59" s="1126"/>
      <c r="S59" s="1149">
        <f>SUM(CF59:CF71)</f>
        <v>0</v>
      </c>
      <c r="T59" s="1149"/>
      <c r="U59" s="1149"/>
      <c r="V59" s="1149"/>
      <c r="W59" s="1149"/>
      <c r="X59" s="265"/>
      <c r="Y59" s="1202" t="s">
        <v>1210</v>
      </c>
      <c r="Z59" s="1202"/>
      <c r="AA59" s="1202"/>
      <c r="AB59" s="1202"/>
      <c r="AC59" s="1202"/>
      <c r="AD59" s="1202"/>
      <c r="AE59" s="1202"/>
      <c r="AF59" s="1202"/>
      <c r="AG59" s="1202"/>
      <c r="AH59" s="1202"/>
      <c r="AI59" s="1201" t="s">
        <v>1531</v>
      </c>
      <c r="AJ59" s="1201"/>
      <c r="AK59" s="1103">
        <f>SUM(CF73:CF85)</f>
        <v>0</v>
      </c>
      <c r="AL59" s="1103"/>
      <c r="AM59" s="1103"/>
      <c r="AN59" s="1206"/>
      <c r="AO59" s="1207"/>
      <c r="AP59" s="1207"/>
      <c r="AQ59" s="1207"/>
      <c r="AR59" s="1207"/>
      <c r="AS59" s="1207"/>
      <c r="AT59" s="1207"/>
      <c r="AU59" s="1207"/>
      <c r="AV59" s="1207"/>
      <c r="AW59" s="1207"/>
      <c r="AX59" s="1208"/>
      <c r="BA59" s="299"/>
      <c r="BB59" s="299"/>
      <c r="BC59" s="299"/>
      <c r="BD59" s="299"/>
      <c r="BE59" s="299"/>
      <c r="BF59" s="299"/>
      <c r="BG59" s="299"/>
      <c r="BH59" s="299"/>
      <c r="BI59" s="299"/>
      <c r="BJ59" s="299"/>
      <c r="BK59" s="299"/>
      <c r="BL59" s="299"/>
      <c r="BM59" s="299"/>
      <c r="BN59" s="300"/>
      <c r="BO59" s="300"/>
      <c r="BP59" s="300"/>
      <c r="BW59" s="1">
        <v>28</v>
      </c>
      <c r="CC59" s="4" t="b">
        <v>0</v>
      </c>
      <c r="CD59" s="4" t="b">
        <v>0</v>
      </c>
      <c r="CE59" s="4"/>
      <c r="CF59" s="57">
        <f>IF(CD59=TRUE,1,0)</f>
        <v>0</v>
      </c>
      <c r="CH59" s="1">
        <v>28</v>
      </c>
    </row>
    <row r="60" spans="2:86" ht="16.5" customHeight="1" thickBot="1">
      <c r="B60" s="1114" t="s">
        <v>583</v>
      </c>
      <c r="C60" s="1115"/>
      <c r="D60" s="1115"/>
      <c r="E60" s="1115"/>
      <c r="F60" s="1115"/>
      <c r="G60" s="1115"/>
      <c r="H60" s="1116"/>
      <c r="I60" s="1203" t="s">
        <v>584</v>
      </c>
      <c r="J60" s="1203"/>
      <c r="K60" s="1203"/>
      <c r="L60" s="1203"/>
      <c r="M60" s="1204" t="s">
        <v>585</v>
      </c>
      <c r="N60" s="1115"/>
      <c r="O60" s="1115"/>
      <c r="P60" s="1115"/>
      <c r="Q60" s="1115"/>
      <c r="R60" s="1115"/>
      <c r="S60" s="1115"/>
      <c r="T60" s="1203" t="s">
        <v>586</v>
      </c>
      <c r="U60" s="1203"/>
      <c r="V60" s="1203"/>
      <c r="W60" s="1204"/>
      <c r="X60" s="298"/>
      <c r="Y60" s="1116" t="s">
        <v>584</v>
      </c>
      <c r="Z60" s="1203"/>
      <c r="AA60" s="1203"/>
      <c r="AB60" s="1203"/>
      <c r="AC60" s="1204" t="s">
        <v>585</v>
      </c>
      <c r="AD60" s="1115"/>
      <c r="AE60" s="1115"/>
      <c r="AF60" s="1115"/>
      <c r="AG60" s="1115"/>
      <c r="AH60" s="1115"/>
      <c r="AI60" s="1115"/>
      <c r="AJ60" s="1203" t="s">
        <v>586</v>
      </c>
      <c r="AK60" s="1203"/>
      <c r="AL60" s="1203"/>
      <c r="AM60" s="1205"/>
      <c r="AN60" s="1209"/>
      <c r="AO60" s="1210"/>
      <c r="AP60" s="1210"/>
      <c r="AQ60" s="1210"/>
      <c r="AR60" s="1210"/>
      <c r="AS60" s="1210"/>
      <c r="AT60" s="1210"/>
      <c r="AU60" s="1210"/>
      <c r="AV60" s="1210"/>
      <c r="AW60" s="1210"/>
      <c r="AX60" s="1211"/>
      <c r="BA60" s="299"/>
      <c r="BB60" s="299"/>
      <c r="BC60" s="299"/>
      <c r="BD60" s="299"/>
      <c r="BE60" s="299"/>
      <c r="BF60" s="299"/>
      <c r="BG60" s="299"/>
      <c r="BH60" s="299"/>
      <c r="BI60" s="299"/>
      <c r="BJ60" s="299"/>
      <c r="BK60" s="299"/>
      <c r="BL60" s="299"/>
      <c r="BM60" s="299"/>
      <c r="BN60" s="300"/>
      <c r="BO60" s="300"/>
      <c r="BP60" s="300"/>
      <c r="BW60" s="1">
        <v>29</v>
      </c>
      <c r="CC60" s="4" t="b">
        <v>0</v>
      </c>
      <c r="CD60" s="4" t="b">
        <v>0</v>
      </c>
      <c r="CE60" s="4"/>
      <c r="CF60" s="57">
        <f>IF(CD60=TRUE,1,0)</f>
        <v>0</v>
      </c>
      <c r="CH60" s="1">
        <v>29</v>
      </c>
    </row>
    <row r="61" spans="2:86" ht="16.5" customHeight="1" thickTop="1">
      <c r="B61" s="1117" t="s">
        <v>588</v>
      </c>
      <c r="C61" s="1118"/>
      <c r="D61" s="1118"/>
      <c r="E61" s="1118"/>
      <c r="F61" s="1118"/>
      <c r="G61" s="1118"/>
      <c r="H61" s="1118"/>
      <c r="I61" s="1151"/>
      <c r="J61" s="1151"/>
      <c r="K61" s="1151"/>
      <c r="L61" s="1151"/>
      <c r="M61" s="1152"/>
      <c r="N61" s="1153"/>
      <c r="O61" s="1153"/>
      <c r="P61" s="1153"/>
      <c r="Q61" s="1153"/>
      <c r="R61" s="1153"/>
      <c r="S61" s="1153"/>
      <c r="T61" s="1151"/>
      <c r="U61" s="1151"/>
      <c r="V61" s="1151"/>
      <c r="W61" s="1152"/>
      <c r="X61" s="297"/>
      <c r="Y61" s="1150"/>
      <c r="Z61" s="1151"/>
      <c r="AA61" s="1151"/>
      <c r="AB61" s="1151"/>
      <c r="AC61" s="1152"/>
      <c r="AD61" s="1153"/>
      <c r="AE61" s="1153"/>
      <c r="AF61" s="1153"/>
      <c r="AG61" s="1153"/>
      <c r="AH61" s="1153"/>
      <c r="AI61" s="1153"/>
      <c r="AJ61" s="1151"/>
      <c r="AK61" s="1151"/>
      <c r="AL61" s="1151"/>
      <c r="AM61" s="1152"/>
      <c r="AN61" s="1209"/>
      <c r="AO61" s="1210"/>
      <c r="AP61" s="1210"/>
      <c r="AQ61" s="1210"/>
      <c r="AR61" s="1210"/>
      <c r="AS61" s="1210"/>
      <c r="AT61" s="1210"/>
      <c r="AU61" s="1210"/>
      <c r="AV61" s="1210"/>
      <c r="AW61" s="1210"/>
      <c r="AX61" s="1211"/>
      <c r="BA61" s="299"/>
      <c r="BB61" s="299"/>
      <c r="BC61" s="299"/>
      <c r="BD61" s="299"/>
      <c r="BE61" s="299"/>
      <c r="BF61" s="299"/>
      <c r="BG61" s="299"/>
      <c r="BH61" s="299"/>
      <c r="BI61" s="299"/>
      <c r="BJ61" s="299"/>
      <c r="BK61" s="299"/>
      <c r="BL61" s="299"/>
      <c r="BM61" s="299"/>
      <c r="BN61" s="300"/>
      <c r="BO61" s="300"/>
      <c r="BP61" s="300"/>
      <c r="BW61" s="1">
        <v>30</v>
      </c>
      <c r="CC61" s="5" t="b">
        <v>0</v>
      </c>
      <c r="CD61" s="5" t="b">
        <v>0</v>
      </c>
      <c r="CE61" s="5" t="b">
        <v>0</v>
      </c>
      <c r="CF61" s="58">
        <f>IF(CD61=TRUE,1,IF(CE61=TRUE,2,0))</f>
        <v>0</v>
      </c>
      <c r="CH61" s="1">
        <v>30</v>
      </c>
    </row>
    <row r="62" spans="2:86" ht="16.5" customHeight="1">
      <c r="B62" s="1094" t="s">
        <v>1530</v>
      </c>
      <c r="C62" s="1095"/>
      <c r="D62" s="1095"/>
      <c r="E62" s="1095"/>
      <c r="F62" s="1095"/>
      <c r="G62" s="1095"/>
      <c r="H62" s="1096"/>
      <c r="I62" s="1097"/>
      <c r="J62" s="1098"/>
      <c r="K62" s="1098"/>
      <c r="L62" s="1099"/>
      <c r="M62" s="1097"/>
      <c r="N62" s="1098"/>
      <c r="O62" s="1098"/>
      <c r="P62" s="1098"/>
      <c r="Q62" s="1098"/>
      <c r="R62" s="1098"/>
      <c r="S62" s="1098"/>
      <c r="T62" s="257"/>
      <c r="U62" s="258"/>
      <c r="V62" s="258"/>
      <c r="W62" s="258"/>
      <c r="X62" s="266"/>
      <c r="Y62" s="1098"/>
      <c r="Z62" s="1098"/>
      <c r="AA62" s="1098"/>
      <c r="AB62" s="1099"/>
      <c r="AC62" s="1097"/>
      <c r="AD62" s="1098"/>
      <c r="AE62" s="1098"/>
      <c r="AF62" s="1098"/>
      <c r="AG62" s="1098"/>
      <c r="AH62" s="1098"/>
      <c r="AI62" s="1098"/>
      <c r="AJ62" s="257"/>
      <c r="AK62" s="258"/>
      <c r="AL62" s="258"/>
      <c r="AM62" s="258"/>
      <c r="AN62" s="1209"/>
      <c r="AO62" s="1210"/>
      <c r="AP62" s="1210"/>
      <c r="AQ62" s="1210"/>
      <c r="AR62" s="1210"/>
      <c r="AS62" s="1210"/>
      <c r="AT62" s="1210"/>
      <c r="AU62" s="1210"/>
      <c r="AV62" s="1210"/>
      <c r="AW62" s="1210"/>
      <c r="AX62" s="1211"/>
      <c r="BA62" s="299"/>
      <c r="BB62" s="299"/>
      <c r="BC62" s="299"/>
      <c r="BD62" s="299"/>
      <c r="BE62" s="299"/>
      <c r="BF62" s="299"/>
      <c r="BG62" s="299"/>
      <c r="BH62" s="299"/>
      <c r="BI62" s="299"/>
      <c r="BJ62" s="299"/>
      <c r="BK62" s="299"/>
      <c r="BL62" s="299"/>
      <c r="BM62" s="299"/>
      <c r="BN62" s="300"/>
      <c r="BO62" s="300"/>
      <c r="BP62" s="300"/>
      <c r="BW62" s="1">
        <v>31</v>
      </c>
      <c r="CC62" s="5" t="b">
        <v>0</v>
      </c>
      <c r="CD62" s="5" t="b">
        <v>0</v>
      </c>
      <c r="CE62" s="5"/>
      <c r="CF62" s="57">
        <f>IF(CD62=TRUE,1,0)</f>
        <v>0</v>
      </c>
      <c r="CH62" s="1">
        <v>31</v>
      </c>
    </row>
    <row r="63" spans="2:86" ht="16.5" customHeight="1">
      <c r="B63" s="1100" t="s">
        <v>591</v>
      </c>
      <c r="C63" s="1101"/>
      <c r="D63" s="1101"/>
      <c r="E63" s="1101"/>
      <c r="F63" s="1101"/>
      <c r="G63" s="1101"/>
      <c r="H63" s="1101"/>
      <c r="I63" s="1093"/>
      <c r="J63" s="1093"/>
      <c r="K63" s="1093"/>
      <c r="L63" s="1093"/>
      <c r="M63" s="259"/>
      <c r="N63" s="260"/>
      <c r="O63" s="260"/>
      <c r="P63" s="260"/>
      <c r="Q63" s="260"/>
      <c r="R63" s="260"/>
      <c r="S63" s="260"/>
      <c r="T63" s="1093"/>
      <c r="U63" s="1093"/>
      <c r="V63" s="1093"/>
      <c r="W63" s="1102"/>
      <c r="X63" s="266"/>
      <c r="Y63" s="1092"/>
      <c r="Z63" s="1093"/>
      <c r="AA63" s="1093"/>
      <c r="AB63" s="1093"/>
      <c r="AC63" s="259"/>
      <c r="AD63" s="260"/>
      <c r="AE63" s="260"/>
      <c r="AF63" s="260"/>
      <c r="AG63" s="260"/>
      <c r="AH63" s="260"/>
      <c r="AI63" s="260"/>
      <c r="AJ63" s="1093"/>
      <c r="AK63" s="1093"/>
      <c r="AL63" s="1093"/>
      <c r="AM63" s="1102"/>
      <c r="AN63" s="1209"/>
      <c r="AO63" s="1210"/>
      <c r="AP63" s="1210"/>
      <c r="AQ63" s="1210"/>
      <c r="AR63" s="1210"/>
      <c r="AS63" s="1210"/>
      <c r="AT63" s="1210"/>
      <c r="AU63" s="1210"/>
      <c r="AV63" s="1210"/>
      <c r="AW63" s="1210"/>
      <c r="AX63" s="1211"/>
      <c r="BA63" s="299"/>
      <c r="BB63" s="299"/>
      <c r="BC63" s="299"/>
      <c r="BD63" s="299"/>
      <c r="BE63" s="299"/>
      <c r="BF63" s="299"/>
      <c r="BG63" s="299"/>
      <c r="BH63" s="299"/>
      <c r="BI63" s="299"/>
      <c r="BJ63" s="299"/>
      <c r="BK63" s="299"/>
      <c r="BL63" s="299"/>
      <c r="BM63" s="299"/>
      <c r="BN63" s="300"/>
      <c r="BO63" s="300"/>
      <c r="BP63" s="300"/>
      <c r="BW63" s="1">
        <v>32</v>
      </c>
      <c r="CC63" s="4" t="b">
        <v>0</v>
      </c>
      <c r="CD63" s="4" t="b">
        <v>0</v>
      </c>
      <c r="CE63" s="4" t="b">
        <v>0</v>
      </c>
      <c r="CF63" s="58">
        <f>IF(CD63=TRUE,1,IF(CE63=TRUE,2,0))</f>
        <v>0</v>
      </c>
      <c r="CH63" s="1">
        <v>32</v>
      </c>
    </row>
    <row r="64" spans="2:86" ht="16.5" customHeight="1">
      <c r="B64" s="1100" t="s">
        <v>593</v>
      </c>
      <c r="C64" s="1101"/>
      <c r="D64" s="1101"/>
      <c r="E64" s="1101"/>
      <c r="F64" s="1101"/>
      <c r="G64" s="1101"/>
      <c r="H64" s="1101"/>
      <c r="I64" s="1093"/>
      <c r="J64" s="1093"/>
      <c r="K64" s="1093"/>
      <c r="L64" s="1093"/>
      <c r="M64" s="259"/>
      <c r="N64" s="260"/>
      <c r="O64" s="260"/>
      <c r="P64" s="260"/>
      <c r="Q64" s="260"/>
      <c r="R64" s="260"/>
      <c r="S64" s="260"/>
      <c r="T64" s="1093"/>
      <c r="U64" s="1093"/>
      <c r="V64" s="1093"/>
      <c r="W64" s="1102"/>
      <c r="X64" s="266"/>
      <c r="Y64" s="1092"/>
      <c r="Z64" s="1093"/>
      <c r="AA64" s="1093"/>
      <c r="AB64" s="1093"/>
      <c r="AC64" s="259"/>
      <c r="AD64" s="260"/>
      <c r="AE64" s="260"/>
      <c r="AF64" s="260"/>
      <c r="AG64" s="260"/>
      <c r="AH64" s="260"/>
      <c r="AI64" s="260"/>
      <c r="AJ64" s="1093"/>
      <c r="AK64" s="1093"/>
      <c r="AL64" s="1093"/>
      <c r="AM64" s="1102"/>
      <c r="AN64" s="1209"/>
      <c r="AO64" s="1210"/>
      <c r="AP64" s="1210"/>
      <c r="AQ64" s="1210"/>
      <c r="AR64" s="1210"/>
      <c r="AS64" s="1210"/>
      <c r="AT64" s="1210"/>
      <c r="AU64" s="1210"/>
      <c r="AV64" s="1210"/>
      <c r="AW64" s="1210"/>
      <c r="AX64" s="1211"/>
      <c r="BA64" s="299"/>
      <c r="BB64" s="299"/>
      <c r="BC64" s="299"/>
      <c r="BD64" s="299"/>
      <c r="BE64" s="299"/>
      <c r="BF64" s="299"/>
      <c r="BG64" s="299"/>
      <c r="BH64" s="299"/>
      <c r="BI64" s="299"/>
      <c r="BJ64" s="299"/>
      <c r="BK64" s="299"/>
      <c r="BL64" s="299"/>
      <c r="BM64" s="299"/>
      <c r="BN64" s="300"/>
      <c r="BO64" s="300"/>
      <c r="BP64" s="300"/>
      <c r="BW64" s="1">
        <v>33</v>
      </c>
      <c r="CC64" s="4" t="b">
        <v>0</v>
      </c>
      <c r="CD64" s="4" t="b">
        <v>0</v>
      </c>
      <c r="CE64" s="4" t="b">
        <v>0</v>
      </c>
      <c r="CF64" s="58">
        <f>IF(CD64=TRUE,1,IF(CE64=TRUE,2,0))</f>
        <v>0</v>
      </c>
      <c r="CH64" s="1">
        <v>33</v>
      </c>
    </row>
    <row r="65" spans="2:86" ht="16.5" customHeight="1">
      <c r="B65" s="1100" t="s">
        <v>594</v>
      </c>
      <c r="C65" s="1101"/>
      <c r="D65" s="1101"/>
      <c r="E65" s="1101"/>
      <c r="F65" s="1101"/>
      <c r="G65" s="1101"/>
      <c r="H65" s="1101"/>
      <c r="I65" s="1093"/>
      <c r="J65" s="1093"/>
      <c r="K65" s="1093"/>
      <c r="L65" s="1093"/>
      <c r="M65" s="259"/>
      <c r="N65" s="260"/>
      <c r="O65" s="260"/>
      <c r="P65" s="260"/>
      <c r="Q65" s="260"/>
      <c r="R65" s="260"/>
      <c r="S65" s="260"/>
      <c r="T65" s="1093"/>
      <c r="U65" s="1093"/>
      <c r="V65" s="1093"/>
      <c r="W65" s="1102"/>
      <c r="X65" s="266"/>
      <c r="Y65" s="1092"/>
      <c r="Z65" s="1093"/>
      <c r="AA65" s="1093"/>
      <c r="AB65" s="1093"/>
      <c r="AC65" s="259"/>
      <c r="AD65" s="260"/>
      <c r="AE65" s="260"/>
      <c r="AF65" s="260"/>
      <c r="AG65" s="260"/>
      <c r="AH65" s="260"/>
      <c r="AI65" s="260"/>
      <c r="AJ65" s="1093"/>
      <c r="AK65" s="1093"/>
      <c r="AL65" s="1093"/>
      <c r="AM65" s="1102"/>
      <c r="AN65" s="1209"/>
      <c r="AO65" s="1210"/>
      <c r="AP65" s="1210"/>
      <c r="AQ65" s="1210"/>
      <c r="AR65" s="1210"/>
      <c r="AS65" s="1210"/>
      <c r="AT65" s="1210"/>
      <c r="AU65" s="1210"/>
      <c r="AV65" s="1210"/>
      <c r="AW65" s="1210"/>
      <c r="AX65" s="1211"/>
      <c r="BA65" s="299"/>
      <c r="BB65" s="299"/>
      <c r="BC65" s="299"/>
      <c r="BD65" s="299"/>
      <c r="BE65" s="299"/>
      <c r="BF65" s="299"/>
      <c r="BG65" s="299"/>
      <c r="BH65" s="299"/>
      <c r="BI65" s="299"/>
      <c r="BJ65" s="299"/>
      <c r="BK65" s="299"/>
      <c r="BL65" s="299"/>
      <c r="BM65" s="299"/>
      <c r="BN65" s="300"/>
      <c r="BO65" s="300"/>
      <c r="BP65" s="300"/>
      <c r="BW65" s="1">
        <v>34</v>
      </c>
      <c r="CC65" s="4" t="b">
        <v>0</v>
      </c>
      <c r="CD65" s="4" t="b">
        <v>0</v>
      </c>
      <c r="CE65" s="4"/>
      <c r="CF65" s="57">
        <f>IF(CD65=TRUE,1,0)</f>
        <v>0</v>
      </c>
      <c r="CH65" s="1">
        <v>34</v>
      </c>
    </row>
    <row r="66" spans="2:86" ht="16.5" customHeight="1">
      <c r="B66" s="1100" t="s">
        <v>590</v>
      </c>
      <c r="C66" s="1101"/>
      <c r="D66" s="1101"/>
      <c r="E66" s="1101"/>
      <c r="F66" s="1101"/>
      <c r="G66" s="1101"/>
      <c r="H66" s="1101"/>
      <c r="I66" s="1093"/>
      <c r="J66" s="1093"/>
      <c r="K66" s="1093"/>
      <c r="L66" s="1093"/>
      <c r="M66" s="259"/>
      <c r="N66" s="260"/>
      <c r="O66" s="260"/>
      <c r="P66" s="260"/>
      <c r="Q66" s="260"/>
      <c r="R66" s="260"/>
      <c r="S66" s="260"/>
      <c r="T66" s="1093"/>
      <c r="U66" s="1093"/>
      <c r="V66" s="1093"/>
      <c r="W66" s="1102"/>
      <c r="X66" s="266"/>
      <c r="Y66" s="1092"/>
      <c r="Z66" s="1093"/>
      <c r="AA66" s="1093"/>
      <c r="AB66" s="1093"/>
      <c r="AC66" s="259"/>
      <c r="AD66" s="260"/>
      <c r="AE66" s="260"/>
      <c r="AF66" s="260"/>
      <c r="AG66" s="260"/>
      <c r="AH66" s="260"/>
      <c r="AI66" s="260"/>
      <c r="AJ66" s="1093"/>
      <c r="AK66" s="1093"/>
      <c r="AL66" s="1093"/>
      <c r="AM66" s="1102"/>
      <c r="AN66" s="1209"/>
      <c r="AO66" s="1210"/>
      <c r="AP66" s="1210"/>
      <c r="AQ66" s="1210"/>
      <c r="AR66" s="1210"/>
      <c r="AS66" s="1210"/>
      <c r="AT66" s="1210"/>
      <c r="AU66" s="1210"/>
      <c r="AV66" s="1210"/>
      <c r="AW66" s="1210"/>
      <c r="AX66" s="1211"/>
      <c r="BA66" s="299"/>
      <c r="BB66" s="299"/>
      <c r="BC66" s="299"/>
      <c r="BD66" s="299"/>
      <c r="BE66" s="299"/>
      <c r="BF66" s="299"/>
      <c r="BG66" s="299"/>
      <c r="BH66" s="299"/>
      <c r="BI66" s="299"/>
      <c r="BJ66" s="299"/>
      <c r="BK66" s="299"/>
      <c r="BL66" s="299"/>
      <c r="BM66" s="299"/>
      <c r="BN66" s="300"/>
      <c r="BO66" s="300"/>
      <c r="BP66" s="300"/>
      <c r="BW66" s="1">
        <v>35</v>
      </c>
      <c r="CC66" s="4" t="b">
        <v>0</v>
      </c>
      <c r="CD66" s="4" t="b">
        <v>0</v>
      </c>
      <c r="CE66" s="4"/>
      <c r="CF66" s="57">
        <f>IF(CD66=TRUE,1,0)</f>
        <v>0</v>
      </c>
      <c r="CH66" s="1">
        <v>35</v>
      </c>
    </row>
    <row r="67" spans="2:86" ht="16.5" customHeight="1">
      <c r="B67" s="1198" t="s">
        <v>596</v>
      </c>
      <c r="C67" s="1199"/>
      <c r="D67" s="1199"/>
      <c r="E67" s="1199"/>
      <c r="F67" s="1199"/>
      <c r="G67" s="1199"/>
      <c r="H67" s="1200"/>
      <c r="I67" s="1097"/>
      <c r="J67" s="1098"/>
      <c r="K67" s="1098"/>
      <c r="L67" s="1099"/>
      <c r="M67" s="257"/>
      <c r="N67" s="258"/>
      <c r="O67" s="258"/>
      <c r="P67" s="258"/>
      <c r="Q67" s="258"/>
      <c r="R67" s="258"/>
      <c r="S67" s="258"/>
      <c r="T67" s="257"/>
      <c r="U67" s="258"/>
      <c r="V67" s="258"/>
      <c r="W67" s="258"/>
      <c r="X67" s="266"/>
      <c r="Y67" s="1098"/>
      <c r="Z67" s="1098"/>
      <c r="AA67" s="1098"/>
      <c r="AB67" s="1099"/>
      <c r="AC67" s="257"/>
      <c r="AD67" s="258"/>
      <c r="AE67" s="258"/>
      <c r="AF67" s="258"/>
      <c r="AG67" s="258"/>
      <c r="AH67" s="258"/>
      <c r="AI67" s="258"/>
      <c r="AJ67" s="257"/>
      <c r="AK67" s="258"/>
      <c r="AL67" s="258"/>
      <c r="AM67" s="258"/>
      <c r="AN67" s="1209"/>
      <c r="AO67" s="1210"/>
      <c r="AP67" s="1210"/>
      <c r="AQ67" s="1210"/>
      <c r="AR67" s="1210"/>
      <c r="AS67" s="1210"/>
      <c r="AT67" s="1210"/>
      <c r="AU67" s="1210"/>
      <c r="AV67" s="1210"/>
      <c r="AW67" s="1210"/>
      <c r="AX67" s="1211"/>
      <c r="BA67" s="299"/>
      <c r="BB67" s="299"/>
      <c r="BC67" s="299"/>
      <c r="BD67" s="299"/>
      <c r="BE67" s="299"/>
      <c r="BF67" s="299"/>
      <c r="BG67" s="299"/>
      <c r="BH67" s="299"/>
      <c r="BI67" s="299"/>
      <c r="BJ67" s="299"/>
      <c r="BK67" s="299"/>
      <c r="BL67" s="299"/>
      <c r="BM67" s="299"/>
      <c r="BN67" s="300"/>
      <c r="BO67" s="300"/>
      <c r="BP67" s="300"/>
      <c r="BW67" s="1">
        <v>37</v>
      </c>
      <c r="CC67" s="4" t="b">
        <v>0</v>
      </c>
      <c r="CD67" s="4" t="b">
        <v>0</v>
      </c>
      <c r="CE67" s="4" t="b">
        <v>0</v>
      </c>
      <c r="CF67" s="58">
        <f>IF(CD67=TRUE,1,IF(CE67=TRUE,2,0))</f>
        <v>0</v>
      </c>
      <c r="CH67" s="1">
        <v>36</v>
      </c>
    </row>
    <row r="68" spans="2:86" ht="16.5" customHeight="1">
      <c r="B68" s="1100" t="s">
        <v>598</v>
      </c>
      <c r="C68" s="1101"/>
      <c r="D68" s="1101"/>
      <c r="E68" s="1101"/>
      <c r="F68" s="1101"/>
      <c r="G68" s="1101"/>
      <c r="H68" s="1101"/>
      <c r="I68" s="1093"/>
      <c r="J68" s="1093"/>
      <c r="K68" s="1093"/>
      <c r="L68" s="1093"/>
      <c r="M68" s="259"/>
      <c r="N68" s="260"/>
      <c r="O68" s="260"/>
      <c r="P68" s="260"/>
      <c r="Q68" s="260"/>
      <c r="R68" s="260"/>
      <c r="S68" s="260"/>
      <c r="T68" s="1093"/>
      <c r="U68" s="1093"/>
      <c r="V68" s="1093"/>
      <c r="W68" s="1102"/>
      <c r="X68" s="266"/>
      <c r="Y68" s="1092"/>
      <c r="Z68" s="1093"/>
      <c r="AA68" s="1093"/>
      <c r="AB68" s="1093"/>
      <c r="AC68" s="259"/>
      <c r="AD68" s="260"/>
      <c r="AE68" s="260"/>
      <c r="AF68" s="260"/>
      <c r="AG68" s="260"/>
      <c r="AH68" s="260"/>
      <c r="AI68" s="260"/>
      <c r="AJ68" s="1093"/>
      <c r="AK68" s="1093"/>
      <c r="AL68" s="1093"/>
      <c r="AM68" s="1102"/>
      <c r="AN68" s="1209"/>
      <c r="AO68" s="1210"/>
      <c r="AP68" s="1210"/>
      <c r="AQ68" s="1210"/>
      <c r="AR68" s="1210"/>
      <c r="AS68" s="1210"/>
      <c r="AT68" s="1210"/>
      <c r="AU68" s="1210"/>
      <c r="AV68" s="1210"/>
      <c r="AW68" s="1210"/>
      <c r="AX68" s="1211"/>
      <c r="BA68" s="299"/>
      <c r="BB68" s="299"/>
      <c r="BC68" s="299"/>
      <c r="BD68" s="299"/>
      <c r="BE68" s="299"/>
      <c r="BF68" s="299"/>
      <c r="BG68" s="299"/>
      <c r="BH68" s="299"/>
      <c r="BI68" s="299"/>
      <c r="BJ68" s="299"/>
      <c r="BK68" s="299"/>
      <c r="BL68" s="299"/>
      <c r="BM68" s="299"/>
      <c r="BN68" s="300"/>
      <c r="BO68" s="300"/>
      <c r="BP68" s="300"/>
      <c r="BW68" s="1">
        <v>38</v>
      </c>
      <c r="CC68" s="4" t="b">
        <v>0</v>
      </c>
      <c r="CD68" s="4" t="b">
        <v>0</v>
      </c>
      <c r="CE68" s="4" t="b">
        <v>0</v>
      </c>
      <c r="CF68" s="58">
        <f>IF(CD68=TRUE,1,IF(CE68=TRUE,2,0))</f>
        <v>0</v>
      </c>
      <c r="CH68" s="1">
        <v>37</v>
      </c>
    </row>
    <row r="69" spans="2:86" ht="16.5" customHeight="1">
      <c r="B69" s="1100" t="s">
        <v>600</v>
      </c>
      <c r="C69" s="1101"/>
      <c r="D69" s="1101"/>
      <c r="E69" s="1101"/>
      <c r="F69" s="1101"/>
      <c r="G69" s="1101"/>
      <c r="H69" s="1101"/>
      <c r="I69" s="1093"/>
      <c r="J69" s="1093"/>
      <c r="K69" s="1093"/>
      <c r="L69" s="1093"/>
      <c r="M69" s="259"/>
      <c r="N69" s="260"/>
      <c r="O69" s="260"/>
      <c r="P69" s="260"/>
      <c r="Q69" s="260"/>
      <c r="R69" s="260"/>
      <c r="S69" s="260"/>
      <c r="T69" s="1093"/>
      <c r="U69" s="1093"/>
      <c r="V69" s="1093"/>
      <c r="W69" s="1102"/>
      <c r="X69" s="266"/>
      <c r="Y69" s="1092"/>
      <c r="Z69" s="1093"/>
      <c r="AA69" s="1093"/>
      <c r="AB69" s="1093"/>
      <c r="AC69" s="259"/>
      <c r="AD69" s="260"/>
      <c r="AE69" s="260"/>
      <c r="AF69" s="260"/>
      <c r="AG69" s="260"/>
      <c r="AH69" s="260"/>
      <c r="AI69" s="260"/>
      <c r="AJ69" s="1093"/>
      <c r="AK69" s="1093"/>
      <c r="AL69" s="1093"/>
      <c r="AM69" s="1102"/>
      <c r="AN69" s="1209"/>
      <c r="AO69" s="1210"/>
      <c r="AP69" s="1210"/>
      <c r="AQ69" s="1210"/>
      <c r="AR69" s="1210"/>
      <c r="AS69" s="1210"/>
      <c r="AT69" s="1210"/>
      <c r="AU69" s="1210"/>
      <c r="AV69" s="1210"/>
      <c r="AW69" s="1210"/>
      <c r="AX69" s="1211"/>
      <c r="BA69" s="299"/>
      <c r="BB69" s="299"/>
      <c r="BC69" s="299"/>
      <c r="BD69" s="299"/>
      <c r="BE69" s="299"/>
      <c r="BF69" s="299"/>
      <c r="BG69" s="299"/>
      <c r="BH69" s="299"/>
      <c r="BI69" s="299"/>
      <c r="BJ69" s="299"/>
      <c r="BK69" s="299"/>
      <c r="BL69" s="299"/>
      <c r="BM69" s="299"/>
      <c r="BN69" s="300"/>
      <c r="BO69" s="300"/>
      <c r="BP69" s="300"/>
      <c r="BW69" s="1">
        <v>39</v>
      </c>
      <c r="CC69" s="4" t="b">
        <v>0</v>
      </c>
      <c r="CD69" s="4" t="b">
        <v>0</v>
      </c>
      <c r="CE69" s="4" t="b">
        <v>0</v>
      </c>
      <c r="CF69" s="58">
        <f>IF(CD69=TRUE,1,IF(CE69=TRUE,2,0))</f>
        <v>0</v>
      </c>
      <c r="CH69" s="1">
        <v>38</v>
      </c>
    </row>
    <row r="70" spans="2:86" ht="16.5" customHeight="1">
      <c r="B70" s="1100" t="s">
        <v>601</v>
      </c>
      <c r="C70" s="1101"/>
      <c r="D70" s="1101"/>
      <c r="E70" s="1101"/>
      <c r="F70" s="1101"/>
      <c r="G70" s="1101"/>
      <c r="H70" s="1101"/>
      <c r="I70" s="1093"/>
      <c r="J70" s="1093"/>
      <c r="K70" s="1093"/>
      <c r="L70" s="1093"/>
      <c r="M70" s="259"/>
      <c r="N70" s="260"/>
      <c r="O70" s="260"/>
      <c r="P70" s="260"/>
      <c r="Q70" s="260"/>
      <c r="R70" s="260"/>
      <c r="S70" s="260"/>
      <c r="T70" s="1093"/>
      <c r="U70" s="1093"/>
      <c r="V70" s="1093"/>
      <c r="W70" s="1102"/>
      <c r="X70" s="266"/>
      <c r="Y70" s="1092"/>
      <c r="Z70" s="1093"/>
      <c r="AA70" s="1093"/>
      <c r="AB70" s="1093"/>
      <c r="AC70" s="259"/>
      <c r="AD70" s="260"/>
      <c r="AE70" s="260"/>
      <c r="AF70" s="260"/>
      <c r="AG70" s="260"/>
      <c r="AH70" s="260"/>
      <c r="AI70" s="260"/>
      <c r="AJ70" s="1093"/>
      <c r="AK70" s="1093"/>
      <c r="AL70" s="1093"/>
      <c r="AM70" s="1102"/>
      <c r="AN70" s="1209"/>
      <c r="AO70" s="1210"/>
      <c r="AP70" s="1210"/>
      <c r="AQ70" s="1210"/>
      <c r="AR70" s="1210"/>
      <c r="AS70" s="1210"/>
      <c r="AT70" s="1210"/>
      <c r="AU70" s="1210"/>
      <c r="AV70" s="1210"/>
      <c r="AW70" s="1210"/>
      <c r="AX70" s="1211"/>
      <c r="BA70" s="299"/>
      <c r="BB70" s="299"/>
      <c r="BC70" s="299"/>
      <c r="BD70" s="299"/>
      <c r="BE70" s="299"/>
      <c r="BF70" s="299"/>
      <c r="BG70" s="299"/>
      <c r="BH70" s="299"/>
      <c r="BI70" s="299"/>
      <c r="BJ70" s="299"/>
      <c r="BK70" s="299"/>
      <c r="BL70" s="299"/>
      <c r="BM70" s="299"/>
      <c r="BN70" s="300"/>
      <c r="BO70" s="300"/>
      <c r="BP70" s="300"/>
      <c r="BW70" s="1">
        <v>40</v>
      </c>
      <c r="CC70" s="4" t="b">
        <v>0</v>
      </c>
      <c r="CD70" s="4" t="b">
        <v>0</v>
      </c>
      <c r="CE70" s="4"/>
      <c r="CF70" s="57">
        <f>IF(CD70=TRUE,1,0)</f>
        <v>0</v>
      </c>
      <c r="CH70" s="1">
        <v>39</v>
      </c>
    </row>
    <row r="71" spans="2:86" ht="16.5" customHeight="1">
      <c r="B71" s="1100" t="s">
        <v>603</v>
      </c>
      <c r="C71" s="1101"/>
      <c r="D71" s="1101"/>
      <c r="E71" s="1101"/>
      <c r="F71" s="1101"/>
      <c r="G71" s="1101"/>
      <c r="H71" s="1101"/>
      <c r="I71" s="1093"/>
      <c r="J71" s="1093"/>
      <c r="K71" s="1093"/>
      <c r="L71" s="1093"/>
      <c r="M71" s="259"/>
      <c r="N71" s="260"/>
      <c r="O71" s="260"/>
      <c r="P71" s="260"/>
      <c r="Q71" s="260"/>
      <c r="R71" s="260"/>
      <c r="S71" s="260"/>
      <c r="T71" s="1093"/>
      <c r="U71" s="1093"/>
      <c r="V71" s="1093"/>
      <c r="W71" s="1102"/>
      <c r="X71" s="266"/>
      <c r="Y71" s="1092"/>
      <c r="Z71" s="1093"/>
      <c r="AA71" s="1093"/>
      <c r="AB71" s="1093"/>
      <c r="AC71" s="259"/>
      <c r="AD71" s="260"/>
      <c r="AE71" s="260"/>
      <c r="AF71" s="260"/>
      <c r="AG71" s="260"/>
      <c r="AH71" s="260"/>
      <c r="AI71" s="260"/>
      <c r="AJ71" s="1093"/>
      <c r="AK71" s="1093"/>
      <c r="AL71" s="1093"/>
      <c r="AM71" s="1102"/>
      <c r="AN71" s="1209"/>
      <c r="AO71" s="1210"/>
      <c r="AP71" s="1210"/>
      <c r="AQ71" s="1210"/>
      <c r="AR71" s="1210"/>
      <c r="AS71" s="1210"/>
      <c r="AT71" s="1210"/>
      <c r="AU71" s="1210"/>
      <c r="AV71" s="1210"/>
      <c r="AW71" s="1210"/>
      <c r="AX71" s="1211"/>
      <c r="BA71" s="299"/>
      <c r="BB71" s="299"/>
      <c r="BC71" s="299"/>
      <c r="BD71" s="299"/>
      <c r="BE71" s="299"/>
      <c r="BF71" s="299"/>
      <c r="BG71" s="299"/>
      <c r="BH71" s="299"/>
      <c r="BI71" s="299"/>
      <c r="BJ71" s="299"/>
      <c r="BK71" s="299"/>
      <c r="BL71" s="299"/>
      <c r="BM71" s="299"/>
      <c r="BN71" s="300"/>
      <c r="BO71" s="300"/>
      <c r="BP71" s="300"/>
      <c r="BW71" s="1">
        <v>41</v>
      </c>
      <c r="CC71" s="4" t="b">
        <v>0</v>
      </c>
      <c r="CD71" s="4" t="b">
        <v>0</v>
      </c>
      <c r="CE71" s="4"/>
      <c r="CF71" s="57">
        <f>IF(CD71=TRUE,1,0)</f>
        <v>0</v>
      </c>
      <c r="CH71" s="1">
        <v>40</v>
      </c>
    </row>
    <row r="72" spans="2:94" ht="16.5" customHeight="1">
      <c r="B72" s="1100" t="s">
        <v>604</v>
      </c>
      <c r="C72" s="1101"/>
      <c r="D72" s="1101"/>
      <c r="E72" s="1101"/>
      <c r="F72" s="1101"/>
      <c r="G72" s="1101"/>
      <c r="H72" s="1101"/>
      <c r="I72" s="1093"/>
      <c r="J72" s="1093"/>
      <c r="K72" s="1093"/>
      <c r="L72" s="1093"/>
      <c r="M72" s="259"/>
      <c r="N72" s="260"/>
      <c r="O72" s="260"/>
      <c r="P72" s="260"/>
      <c r="Q72" s="260"/>
      <c r="R72" s="260"/>
      <c r="S72" s="260"/>
      <c r="T72" s="1093"/>
      <c r="U72" s="1093"/>
      <c r="V72" s="1093"/>
      <c r="W72" s="1102"/>
      <c r="X72" s="266"/>
      <c r="Y72" s="1092"/>
      <c r="Z72" s="1093"/>
      <c r="AA72" s="1093"/>
      <c r="AB72" s="1093"/>
      <c r="AC72" s="259"/>
      <c r="AD72" s="260"/>
      <c r="AE72" s="260"/>
      <c r="AF72" s="260"/>
      <c r="AG72" s="260"/>
      <c r="AH72" s="260"/>
      <c r="AI72" s="260"/>
      <c r="AJ72" s="1093"/>
      <c r="AK72" s="1093"/>
      <c r="AL72" s="1093"/>
      <c r="AM72" s="1102"/>
      <c r="AN72" s="1209"/>
      <c r="AO72" s="1210"/>
      <c r="AP72" s="1210"/>
      <c r="AQ72" s="1210"/>
      <c r="AR72" s="1210"/>
      <c r="AS72" s="1210"/>
      <c r="AT72" s="1210"/>
      <c r="AU72" s="1210"/>
      <c r="AV72" s="1210"/>
      <c r="AW72" s="1210"/>
      <c r="AX72" s="1211"/>
      <c r="BA72" s="299"/>
      <c r="BB72" s="299"/>
      <c r="BC72" s="299"/>
      <c r="BD72" s="299"/>
      <c r="BE72" s="299"/>
      <c r="BF72" s="299"/>
      <c r="BG72" s="299"/>
      <c r="BH72" s="299"/>
      <c r="BI72" s="299"/>
      <c r="BJ72" s="299"/>
      <c r="BK72" s="299"/>
      <c r="BL72" s="299"/>
      <c r="BM72" s="299"/>
      <c r="BN72" s="300"/>
      <c r="BO72" s="300"/>
      <c r="BP72" s="300"/>
      <c r="CH72" s="1">
        <v>41</v>
      </c>
      <c r="CN72" s="6"/>
      <c r="CO72" s="6"/>
      <c r="CP72" s="6"/>
    </row>
    <row r="73" spans="2:94" ht="16.5" customHeight="1" thickBot="1">
      <c r="B73" s="1191" t="s">
        <v>606</v>
      </c>
      <c r="C73" s="1192"/>
      <c r="D73" s="1192"/>
      <c r="E73" s="1192"/>
      <c r="F73" s="1192"/>
      <c r="G73" s="1192"/>
      <c r="H73" s="1192"/>
      <c r="I73" s="1155"/>
      <c r="J73" s="1155"/>
      <c r="K73" s="1155"/>
      <c r="L73" s="1155"/>
      <c r="M73" s="261"/>
      <c r="N73" s="262"/>
      <c r="O73" s="262"/>
      <c r="P73" s="262"/>
      <c r="Q73" s="262"/>
      <c r="R73" s="262"/>
      <c r="S73" s="262"/>
      <c r="T73" s="1155"/>
      <c r="U73" s="1155"/>
      <c r="V73" s="1155"/>
      <c r="W73" s="1193"/>
      <c r="X73" s="267"/>
      <c r="Y73" s="1154"/>
      <c r="Z73" s="1155"/>
      <c r="AA73" s="1155"/>
      <c r="AB73" s="1155"/>
      <c r="AC73" s="261"/>
      <c r="AD73" s="262"/>
      <c r="AE73" s="262"/>
      <c r="AF73" s="262"/>
      <c r="AG73" s="262"/>
      <c r="AH73" s="262"/>
      <c r="AI73" s="262"/>
      <c r="AJ73" s="1155"/>
      <c r="AK73" s="1155"/>
      <c r="AL73" s="1155"/>
      <c r="AM73" s="1193"/>
      <c r="AN73" s="1209"/>
      <c r="AO73" s="1210"/>
      <c r="AP73" s="1210"/>
      <c r="AQ73" s="1210"/>
      <c r="AR73" s="1210"/>
      <c r="AS73" s="1210"/>
      <c r="AT73" s="1210"/>
      <c r="AU73" s="1210"/>
      <c r="AV73" s="1210"/>
      <c r="AW73" s="1210"/>
      <c r="AX73" s="1211"/>
      <c r="BA73" s="299"/>
      <c r="BB73" s="299"/>
      <c r="BC73" s="299"/>
      <c r="BD73" s="299"/>
      <c r="BE73" s="299"/>
      <c r="BF73" s="299"/>
      <c r="BG73" s="299"/>
      <c r="BH73" s="299"/>
      <c r="BI73" s="299"/>
      <c r="BJ73" s="299"/>
      <c r="BK73" s="299"/>
      <c r="BL73" s="299"/>
      <c r="BM73" s="299"/>
      <c r="BN73" s="300"/>
      <c r="BO73" s="300"/>
      <c r="BP73" s="300"/>
      <c r="CA73" s="289" t="s">
        <v>1534</v>
      </c>
      <c r="CC73" s="263" t="b">
        <v>0</v>
      </c>
      <c r="CD73" s="263" t="b">
        <v>0</v>
      </c>
      <c r="CE73" s="263"/>
      <c r="CF73" s="57">
        <f>IF(CD73=TRUE,1,0)</f>
        <v>0</v>
      </c>
      <c r="CH73" s="1">
        <v>42</v>
      </c>
      <c r="CN73" s="6"/>
      <c r="CO73" s="6"/>
      <c r="CP73" s="6"/>
    </row>
    <row r="74" spans="2:94" ht="12.75" customHeight="1">
      <c r="B74" s="1104" t="s">
        <v>607</v>
      </c>
      <c r="C74" s="1105"/>
      <c r="D74" s="1105"/>
      <c r="E74" s="1105"/>
      <c r="F74" s="1105"/>
      <c r="G74" s="1105"/>
      <c r="H74" s="1105"/>
      <c r="I74" s="1105"/>
      <c r="J74" s="1105"/>
      <c r="K74" s="1105"/>
      <c r="L74" s="1105"/>
      <c r="M74" s="1105"/>
      <c r="N74" s="1105"/>
      <c r="O74" s="1105"/>
      <c r="P74" s="1105"/>
      <c r="Q74" s="1105"/>
      <c r="R74" s="1105"/>
      <c r="S74" s="1105"/>
      <c r="T74" s="1105"/>
      <c r="U74" s="1145"/>
      <c r="V74" s="1194" t="s">
        <v>1533</v>
      </c>
      <c r="W74" s="1194"/>
      <c r="X74" s="1194"/>
      <c r="Y74" s="1194"/>
      <c r="Z74" s="1194"/>
      <c r="AA74" s="1194"/>
      <c r="AB74" s="1194"/>
      <c r="AC74" s="1194"/>
      <c r="AD74" s="1194"/>
      <c r="AE74" s="1194"/>
      <c r="AF74" s="1194"/>
      <c r="AG74" s="1194"/>
      <c r="AH74" s="1194"/>
      <c r="AI74" s="1194"/>
      <c r="AJ74" s="1194"/>
      <c r="AK74" s="1194"/>
      <c r="AL74" s="1194"/>
      <c r="AM74" s="1195"/>
      <c r="AN74" s="1209"/>
      <c r="AO74" s="1210"/>
      <c r="AP74" s="1210"/>
      <c r="AQ74" s="1210"/>
      <c r="AR74" s="1210"/>
      <c r="AS74" s="1210"/>
      <c r="AT74" s="1210"/>
      <c r="AU74" s="1210"/>
      <c r="AV74" s="1210"/>
      <c r="AW74" s="1210"/>
      <c r="AX74" s="1211"/>
      <c r="BA74" s="299"/>
      <c r="BB74" s="299"/>
      <c r="BC74" s="299"/>
      <c r="BD74" s="299"/>
      <c r="BE74" s="299"/>
      <c r="BF74" s="299"/>
      <c r="BG74" s="299"/>
      <c r="BH74" s="299"/>
      <c r="BI74" s="299"/>
      <c r="BJ74" s="299"/>
      <c r="BK74" s="299"/>
      <c r="BL74" s="299"/>
      <c r="BM74" s="299"/>
      <c r="BN74" s="300"/>
      <c r="BO74" s="300"/>
      <c r="BP74" s="300"/>
      <c r="CA74" s="289" t="s">
        <v>1535</v>
      </c>
      <c r="CC74" s="263" t="b">
        <v>0</v>
      </c>
      <c r="CD74" s="263" t="b">
        <v>0</v>
      </c>
      <c r="CE74" s="263"/>
      <c r="CF74" s="57">
        <f>IF(CD74=TRUE,1,0)</f>
        <v>0</v>
      </c>
      <c r="CN74" s="6"/>
      <c r="CO74" s="6"/>
      <c r="CP74" s="6"/>
    </row>
    <row r="75" spans="2:84" ht="12.75" customHeight="1" thickBot="1">
      <c r="B75" s="1106"/>
      <c r="C75" s="1107"/>
      <c r="D75" s="1107"/>
      <c r="E75" s="1107"/>
      <c r="F75" s="1107"/>
      <c r="G75" s="1107"/>
      <c r="H75" s="1107"/>
      <c r="I75" s="1107"/>
      <c r="J75" s="1107"/>
      <c r="K75" s="1107"/>
      <c r="L75" s="1107"/>
      <c r="M75" s="1107"/>
      <c r="N75" s="1107"/>
      <c r="O75" s="1107"/>
      <c r="P75" s="1107"/>
      <c r="Q75" s="1107"/>
      <c r="R75" s="1107"/>
      <c r="S75" s="1107"/>
      <c r="T75" s="1107"/>
      <c r="U75" s="1146"/>
      <c r="V75" s="1196"/>
      <c r="W75" s="1196"/>
      <c r="X75" s="1196"/>
      <c r="Y75" s="1196"/>
      <c r="Z75" s="1196"/>
      <c r="AA75" s="1196"/>
      <c r="AB75" s="1196"/>
      <c r="AC75" s="1196"/>
      <c r="AD75" s="1196"/>
      <c r="AE75" s="1196"/>
      <c r="AF75" s="1196"/>
      <c r="AG75" s="1196"/>
      <c r="AH75" s="1196"/>
      <c r="AI75" s="1196"/>
      <c r="AJ75" s="1196"/>
      <c r="AK75" s="1196"/>
      <c r="AL75" s="1196"/>
      <c r="AM75" s="1197"/>
      <c r="AN75" s="1209"/>
      <c r="AO75" s="1210"/>
      <c r="AP75" s="1210"/>
      <c r="AQ75" s="1210"/>
      <c r="AR75" s="1210"/>
      <c r="AS75" s="1210"/>
      <c r="AT75" s="1210"/>
      <c r="AU75" s="1210"/>
      <c r="AV75" s="1210"/>
      <c r="AW75" s="1210"/>
      <c r="AX75" s="1211"/>
      <c r="BA75" s="299"/>
      <c r="BB75" s="299"/>
      <c r="BC75" s="299"/>
      <c r="BD75" s="299"/>
      <c r="BE75" s="299"/>
      <c r="BF75" s="299"/>
      <c r="BG75" s="299"/>
      <c r="BH75" s="299"/>
      <c r="BI75" s="299"/>
      <c r="BJ75" s="299"/>
      <c r="BK75" s="299"/>
      <c r="BL75" s="299"/>
      <c r="BM75" s="299"/>
      <c r="BN75" s="300"/>
      <c r="BO75" s="300"/>
      <c r="BP75" s="300"/>
      <c r="CA75" s="289" t="s">
        <v>1536</v>
      </c>
      <c r="CC75" s="264" t="b">
        <v>0</v>
      </c>
      <c r="CD75" s="264" t="b">
        <v>0</v>
      </c>
      <c r="CE75" s="264" t="b">
        <v>0</v>
      </c>
      <c r="CF75" s="58">
        <f>IF(CD75=TRUE,1,IF(CE75=TRUE,2,0))</f>
        <v>0</v>
      </c>
    </row>
    <row r="76" spans="2:86" ht="12.75" customHeight="1">
      <c r="B76" s="1182"/>
      <c r="C76" s="1183"/>
      <c r="D76" s="1183"/>
      <c r="E76" s="1183"/>
      <c r="F76" s="1183"/>
      <c r="G76" s="1183"/>
      <c r="H76" s="1183"/>
      <c r="I76" s="1183"/>
      <c r="J76" s="1183"/>
      <c r="K76" s="1183"/>
      <c r="L76" s="1183"/>
      <c r="M76" s="1183"/>
      <c r="N76" s="1183"/>
      <c r="O76" s="1183"/>
      <c r="P76" s="1183"/>
      <c r="Q76" s="1183"/>
      <c r="R76" s="1183"/>
      <c r="S76" s="1183"/>
      <c r="T76" s="1183"/>
      <c r="U76" s="1184"/>
      <c r="V76" s="1182"/>
      <c r="W76" s="1183"/>
      <c r="X76" s="1183"/>
      <c r="Y76" s="1183"/>
      <c r="Z76" s="1183"/>
      <c r="AA76" s="1183"/>
      <c r="AB76" s="1183"/>
      <c r="AC76" s="1183"/>
      <c r="AD76" s="1183"/>
      <c r="AE76" s="1183"/>
      <c r="AF76" s="1183"/>
      <c r="AG76" s="1183"/>
      <c r="AH76" s="1183"/>
      <c r="AI76" s="1183"/>
      <c r="AJ76" s="1183"/>
      <c r="AK76" s="1183"/>
      <c r="AL76" s="1183"/>
      <c r="AM76" s="1184"/>
      <c r="AN76" s="1209"/>
      <c r="AO76" s="1210"/>
      <c r="AP76" s="1210"/>
      <c r="AQ76" s="1210"/>
      <c r="AR76" s="1210"/>
      <c r="AS76" s="1210"/>
      <c r="AT76" s="1210"/>
      <c r="AU76" s="1210"/>
      <c r="AV76" s="1210"/>
      <c r="AW76" s="1210"/>
      <c r="AX76" s="1211"/>
      <c r="BA76" s="299"/>
      <c r="BB76" s="299"/>
      <c r="BC76" s="299"/>
      <c r="BD76" s="299"/>
      <c r="BE76" s="299"/>
      <c r="BF76" s="299"/>
      <c r="BG76" s="299"/>
      <c r="BH76" s="299"/>
      <c r="BI76" s="299"/>
      <c r="BJ76" s="299"/>
      <c r="BK76" s="299"/>
      <c r="BL76" s="299"/>
      <c r="BM76" s="299"/>
      <c r="BN76" s="300"/>
      <c r="BO76" s="300"/>
      <c r="BP76" s="300"/>
      <c r="CA76" s="289" t="s">
        <v>1537</v>
      </c>
      <c r="CC76" s="264" t="b">
        <v>0</v>
      </c>
      <c r="CD76" s="264" t="b">
        <v>0</v>
      </c>
      <c r="CE76" s="264"/>
      <c r="CF76" s="57">
        <f>IF(CD76=TRUE,1,0)</f>
        <v>0</v>
      </c>
      <c r="CH76" s="1" t="s">
        <v>588</v>
      </c>
    </row>
    <row r="77" spans="2:84" ht="12.75" customHeight="1">
      <c r="B77" s="1185"/>
      <c r="C77" s="1186"/>
      <c r="D77" s="1186"/>
      <c r="E77" s="1186"/>
      <c r="F77" s="1186"/>
      <c r="G77" s="1186"/>
      <c r="H77" s="1186"/>
      <c r="I77" s="1186"/>
      <c r="J77" s="1186"/>
      <c r="K77" s="1186"/>
      <c r="L77" s="1186"/>
      <c r="M77" s="1186"/>
      <c r="N77" s="1186"/>
      <c r="O77" s="1186"/>
      <c r="P77" s="1186"/>
      <c r="Q77" s="1186"/>
      <c r="R77" s="1186"/>
      <c r="S77" s="1186"/>
      <c r="T77" s="1186"/>
      <c r="U77" s="1187"/>
      <c r="V77" s="1185"/>
      <c r="W77" s="1186"/>
      <c r="X77" s="1186"/>
      <c r="Y77" s="1186"/>
      <c r="Z77" s="1186"/>
      <c r="AA77" s="1186"/>
      <c r="AB77" s="1186"/>
      <c r="AC77" s="1186"/>
      <c r="AD77" s="1186"/>
      <c r="AE77" s="1186"/>
      <c r="AF77" s="1186"/>
      <c r="AG77" s="1186"/>
      <c r="AH77" s="1186"/>
      <c r="AI77" s="1186"/>
      <c r="AJ77" s="1186"/>
      <c r="AK77" s="1186"/>
      <c r="AL77" s="1186"/>
      <c r="AM77" s="1187"/>
      <c r="AN77" s="1209"/>
      <c r="AO77" s="1210"/>
      <c r="AP77" s="1210"/>
      <c r="AQ77" s="1210"/>
      <c r="AR77" s="1210"/>
      <c r="AS77" s="1210"/>
      <c r="AT77" s="1210"/>
      <c r="AU77" s="1210"/>
      <c r="AV77" s="1210"/>
      <c r="AW77" s="1210"/>
      <c r="AX77" s="1211"/>
      <c r="BA77" s="299"/>
      <c r="BB77" s="299"/>
      <c r="BC77" s="299"/>
      <c r="BD77" s="299"/>
      <c r="BE77" s="299"/>
      <c r="BF77" s="299"/>
      <c r="BG77" s="299"/>
      <c r="BH77" s="299"/>
      <c r="BI77" s="299"/>
      <c r="BJ77" s="299"/>
      <c r="BK77" s="299"/>
      <c r="BL77" s="299"/>
      <c r="BM77" s="299"/>
      <c r="BN77" s="300"/>
      <c r="BO77" s="300"/>
      <c r="BP77" s="300"/>
      <c r="CA77" s="289" t="s">
        <v>1538</v>
      </c>
      <c r="CC77" s="264" t="b">
        <v>0</v>
      </c>
      <c r="CD77" s="264" t="b">
        <v>0</v>
      </c>
      <c r="CE77" s="264" t="b">
        <v>0</v>
      </c>
      <c r="CF77" s="58">
        <f>IF(CD77=TRUE,1,IF(CE77=TRUE,2,0))</f>
        <v>0</v>
      </c>
    </row>
    <row r="78" spans="2:86" ht="12.75" customHeight="1">
      <c r="B78" s="1185"/>
      <c r="C78" s="1186"/>
      <c r="D78" s="1186"/>
      <c r="E78" s="1186"/>
      <c r="F78" s="1186"/>
      <c r="G78" s="1186"/>
      <c r="H78" s="1186"/>
      <c r="I78" s="1186"/>
      <c r="J78" s="1186"/>
      <c r="K78" s="1186"/>
      <c r="L78" s="1186"/>
      <c r="M78" s="1186"/>
      <c r="N78" s="1186"/>
      <c r="O78" s="1186"/>
      <c r="P78" s="1186"/>
      <c r="Q78" s="1186"/>
      <c r="R78" s="1186"/>
      <c r="S78" s="1186"/>
      <c r="T78" s="1186"/>
      <c r="U78" s="1187"/>
      <c r="V78" s="1185"/>
      <c r="W78" s="1186"/>
      <c r="X78" s="1186"/>
      <c r="Y78" s="1186"/>
      <c r="Z78" s="1186"/>
      <c r="AA78" s="1186"/>
      <c r="AB78" s="1186"/>
      <c r="AC78" s="1186"/>
      <c r="AD78" s="1186"/>
      <c r="AE78" s="1186"/>
      <c r="AF78" s="1186"/>
      <c r="AG78" s="1186"/>
      <c r="AH78" s="1186"/>
      <c r="AI78" s="1186"/>
      <c r="AJ78" s="1186"/>
      <c r="AK78" s="1186"/>
      <c r="AL78" s="1186"/>
      <c r="AM78" s="1187"/>
      <c r="AN78" s="1209"/>
      <c r="AO78" s="1210"/>
      <c r="AP78" s="1210"/>
      <c r="AQ78" s="1210"/>
      <c r="AR78" s="1210"/>
      <c r="AS78" s="1210"/>
      <c r="AT78" s="1210"/>
      <c r="AU78" s="1210"/>
      <c r="AV78" s="1210"/>
      <c r="AW78" s="1210"/>
      <c r="AX78" s="1211"/>
      <c r="BA78" s="299"/>
      <c r="BB78" s="299"/>
      <c r="BC78" s="299"/>
      <c r="BD78" s="299"/>
      <c r="BE78" s="299"/>
      <c r="BF78" s="299"/>
      <c r="BG78" s="299"/>
      <c r="BH78" s="299"/>
      <c r="BI78" s="299"/>
      <c r="BJ78" s="299"/>
      <c r="BK78" s="299"/>
      <c r="BL78" s="299"/>
      <c r="BM78" s="299"/>
      <c r="BN78" s="300"/>
      <c r="BO78" s="300"/>
      <c r="BP78" s="300"/>
      <c r="CA78" s="289" t="s">
        <v>1539</v>
      </c>
      <c r="CC78" s="263" t="b">
        <v>0</v>
      </c>
      <c r="CD78" s="263" t="b">
        <v>0</v>
      </c>
      <c r="CE78" s="263" t="b">
        <v>0</v>
      </c>
      <c r="CF78" s="58">
        <f>IF(CD78=TRUE,1,IF(CE78=TRUE,2,0))</f>
        <v>0</v>
      </c>
      <c r="CH78" s="1" t="s">
        <v>591</v>
      </c>
    </row>
    <row r="79" spans="2:84" ht="12.75" customHeight="1">
      <c r="B79" s="1185"/>
      <c r="C79" s="1186"/>
      <c r="D79" s="1186"/>
      <c r="E79" s="1186"/>
      <c r="F79" s="1186"/>
      <c r="G79" s="1186"/>
      <c r="H79" s="1186"/>
      <c r="I79" s="1186"/>
      <c r="J79" s="1186"/>
      <c r="K79" s="1186"/>
      <c r="L79" s="1186"/>
      <c r="M79" s="1186"/>
      <c r="N79" s="1186"/>
      <c r="O79" s="1186"/>
      <c r="P79" s="1186"/>
      <c r="Q79" s="1186"/>
      <c r="R79" s="1186"/>
      <c r="S79" s="1186"/>
      <c r="T79" s="1186"/>
      <c r="U79" s="1187"/>
      <c r="V79" s="1185"/>
      <c r="W79" s="1186"/>
      <c r="X79" s="1186"/>
      <c r="Y79" s="1186"/>
      <c r="Z79" s="1186"/>
      <c r="AA79" s="1186"/>
      <c r="AB79" s="1186"/>
      <c r="AC79" s="1186"/>
      <c r="AD79" s="1186"/>
      <c r="AE79" s="1186"/>
      <c r="AF79" s="1186"/>
      <c r="AG79" s="1186"/>
      <c r="AH79" s="1186"/>
      <c r="AI79" s="1186"/>
      <c r="AJ79" s="1186"/>
      <c r="AK79" s="1186"/>
      <c r="AL79" s="1186"/>
      <c r="AM79" s="1187"/>
      <c r="AN79" s="1209"/>
      <c r="AO79" s="1210"/>
      <c r="AP79" s="1210"/>
      <c r="AQ79" s="1210"/>
      <c r="AR79" s="1210"/>
      <c r="AS79" s="1210"/>
      <c r="AT79" s="1210"/>
      <c r="AU79" s="1210"/>
      <c r="AV79" s="1210"/>
      <c r="AW79" s="1210"/>
      <c r="AX79" s="1211"/>
      <c r="BA79" s="299"/>
      <c r="BB79" s="299"/>
      <c r="BC79" s="299"/>
      <c r="BD79" s="299"/>
      <c r="BE79" s="299"/>
      <c r="BF79" s="299"/>
      <c r="BG79" s="299"/>
      <c r="BH79" s="299"/>
      <c r="BI79" s="299"/>
      <c r="BJ79" s="299"/>
      <c r="BK79" s="299"/>
      <c r="BL79" s="299"/>
      <c r="BM79" s="299"/>
      <c r="BN79" s="300"/>
      <c r="BO79" s="300"/>
      <c r="BP79" s="300"/>
      <c r="CA79" s="289" t="s">
        <v>1552</v>
      </c>
      <c r="CC79" s="263" t="b">
        <v>0</v>
      </c>
      <c r="CD79" s="263" t="b">
        <v>0</v>
      </c>
      <c r="CE79" s="263"/>
      <c r="CF79" s="57">
        <f>IF(CD79=TRUE,1,0)</f>
        <v>0</v>
      </c>
    </row>
    <row r="80" spans="2:86" ht="12.75" customHeight="1">
      <c r="B80" s="1185"/>
      <c r="C80" s="1186"/>
      <c r="D80" s="1186"/>
      <c r="E80" s="1186"/>
      <c r="F80" s="1186"/>
      <c r="G80" s="1186"/>
      <c r="H80" s="1186"/>
      <c r="I80" s="1186"/>
      <c r="J80" s="1186"/>
      <c r="K80" s="1186"/>
      <c r="L80" s="1186"/>
      <c r="M80" s="1186"/>
      <c r="N80" s="1186"/>
      <c r="O80" s="1186"/>
      <c r="P80" s="1186"/>
      <c r="Q80" s="1186"/>
      <c r="R80" s="1186"/>
      <c r="S80" s="1186"/>
      <c r="T80" s="1186"/>
      <c r="U80" s="1187"/>
      <c r="V80" s="1185"/>
      <c r="W80" s="1186"/>
      <c r="X80" s="1186"/>
      <c r="Y80" s="1186"/>
      <c r="Z80" s="1186"/>
      <c r="AA80" s="1186"/>
      <c r="AB80" s="1186"/>
      <c r="AC80" s="1186"/>
      <c r="AD80" s="1186"/>
      <c r="AE80" s="1186"/>
      <c r="AF80" s="1186"/>
      <c r="AG80" s="1186"/>
      <c r="AH80" s="1186"/>
      <c r="AI80" s="1186"/>
      <c r="AJ80" s="1186"/>
      <c r="AK80" s="1186"/>
      <c r="AL80" s="1186"/>
      <c r="AM80" s="1187"/>
      <c r="AN80" s="1209"/>
      <c r="AO80" s="1210"/>
      <c r="AP80" s="1210"/>
      <c r="AQ80" s="1210"/>
      <c r="AR80" s="1210"/>
      <c r="AS80" s="1210"/>
      <c r="AT80" s="1210"/>
      <c r="AU80" s="1210"/>
      <c r="AV80" s="1210"/>
      <c r="AW80" s="1210"/>
      <c r="AX80" s="1211"/>
      <c r="BA80" s="299"/>
      <c r="BB80" s="299"/>
      <c r="BC80" s="299"/>
      <c r="BD80" s="299"/>
      <c r="BE80" s="299"/>
      <c r="BF80" s="299"/>
      <c r="BG80" s="299"/>
      <c r="BH80" s="299"/>
      <c r="BI80" s="299"/>
      <c r="BJ80" s="299"/>
      <c r="BK80" s="299"/>
      <c r="BL80" s="299"/>
      <c r="BM80" s="299"/>
      <c r="BN80" s="300"/>
      <c r="BO80" s="300"/>
      <c r="BP80" s="300"/>
      <c r="CA80" s="289" t="s">
        <v>1553</v>
      </c>
      <c r="CC80" s="263" t="b">
        <v>0</v>
      </c>
      <c r="CD80" s="263" t="b">
        <v>0</v>
      </c>
      <c r="CE80" s="263"/>
      <c r="CF80" s="57">
        <f>IF(CD80=TRUE,1,0)</f>
        <v>0</v>
      </c>
      <c r="CH80" s="1" t="s">
        <v>594</v>
      </c>
    </row>
    <row r="81" spans="2:84" ht="12.75" customHeight="1">
      <c r="B81" s="1185"/>
      <c r="C81" s="1186"/>
      <c r="D81" s="1186"/>
      <c r="E81" s="1186"/>
      <c r="F81" s="1186"/>
      <c r="G81" s="1186"/>
      <c r="H81" s="1186"/>
      <c r="I81" s="1186"/>
      <c r="J81" s="1186"/>
      <c r="K81" s="1186"/>
      <c r="L81" s="1186"/>
      <c r="M81" s="1186"/>
      <c r="N81" s="1186"/>
      <c r="O81" s="1186"/>
      <c r="P81" s="1186"/>
      <c r="Q81" s="1186"/>
      <c r="R81" s="1186"/>
      <c r="S81" s="1186"/>
      <c r="T81" s="1186"/>
      <c r="U81" s="1187"/>
      <c r="V81" s="1185"/>
      <c r="W81" s="1186"/>
      <c r="X81" s="1186"/>
      <c r="Y81" s="1186"/>
      <c r="Z81" s="1186"/>
      <c r="AA81" s="1186"/>
      <c r="AB81" s="1186"/>
      <c r="AC81" s="1186"/>
      <c r="AD81" s="1186"/>
      <c r="AE81" s="1186"/>
      <c r="AF81" s="1186"/>
      <c r="AG81" s="1186"/>
      <c r="AH81" s="1186"/>
      <c r="AI81" s="1186"/>
      <c r="AJ81" s="1186"/>
      <c r="AK81" s="1186"/>
      <c r="AL81" s="1186"/>
      <c r="AM81" s="1187"/>
      <c r="AN81" s="1209"/>
      <c r="AO81" s="1210"/>
      <c r="AP81" s="1210"/>
      <c r="AQ81" s="1210"/>
      <c r="AR81" s="1210"/>
      <c r="AS81" s="1210"/>
      <c r="AT81" s="1210"/>
      <c r="AU81" s="1210"/>
      <c r="AV81" s="1210"/>
      <c r="AW81" s="1210"/>
      <c r="AX81" s="1211"/>
      <c r="BA81" s="299"/>
      <c r="BB81" s="299"/>
      <c r="BC81" s="299"/>
      <c r="BD81" s="299"/>
      <c r="BE81" s="299"/>
      <c r="BF81" s="299"/>
      <c r="BG81" s="299"/>
      <c r="BH81" s="299"/>
      <c r="BI81" s="299"/>
      <c r="BJ81" s="299"/>
      <c r="BK81" s="299"/>
      <c r="BL81" s="299"/>
      <c r="BM81" s="299"/>
      <c r="BN81" s="300"/>
      <c r="BO81" s="300"/>
      <c r="BP81" s="300"/>
      <c r="CA81" s="289" t="s">
        <v>1554</v>
      </c>
      <c r="CC81" s="263" t="b">
        <v>0</v>
      </c>
      <c r="CD81" s="263" t="b">
        <v>0</v>
      </c>
      <c r="CE81" s="263" t="b">
        <v>0</v>
      </c>
      <c r="CF81" s="58">
        <f>IF(CD81=TRUE,1,IF(CE81=TRUE,2,0))</f>
        <v>0</v>
      </c>
    </row>
    <row r="82" spans="2:86" ht="12.75" customHeight="1">
      <c r="B82" s="1185"/>
      <c r="C82" s="1186"/>
      <c r="D82" s="1186"/>
      <c r="E82" s="1186"/>
      <c r="F82" s="1186"/>
      <c r="G82" s="1186"/>
      <c r="H82" s="1186"/>
      <c r="I82" s="1186"/>
      <c r="J82" s="1186"/>
      <c r="K82" s="1186"/>
      <c r="L82" s="1186"/>
      <c r="M82" s="1186"/>
      <c r="N82" s="1186"/>
      <c r="O82" s="1186"/>
      <c r="P82" s="1186"/>
      <c r="Q82" s="1186"/>
      <c r="R82" s="1186"/>
      <c r="S82" s="1186"/>
      <c r="T82" s="1186"/>
      <c r="U82" s="1187"/>
      <c r="V82" s="1185"/>
      <c r="W82" s="1186"/>
      <c r="X82" s="1186"/>
      <c r="Y82" s="1186"/>
      <c r="Z82" s="1186"/>
      <c r="AA82" s="1186"/>
      <c r="AB82" s="1186"/>
      <c r="AC82" s="1186"/>
      <c r="AD82" s="1186"/>
      <c r="AE82" s="1186"/>
      <c r="AF82" s="1186"/>
      <c r="AG82" s="1186"/>
      <c r="AH82" s="1186"/>
      <c r="AI82" s="1186"/>
      <c r="AJ82" s="1186"/>
      <c r="AK82" s="1186"/>
      <c r="AL82" s="1186"/>
      <c r="AM82" s="1187"/>
      <c r="AN82" s="1209"/>
      <c r="AO82" s="1210"/>
      <c r="AP82" s="1210"/>
      <c r="AQ82" s="1210"/>
      <c r="AR82" s="1210"/>
      <c r="AS82" s="1210"/>
      <c r="AT82" s="1210"/>
      <c r="AU82" s="1210"/>
      <c r="AV82" s="1210"/>
      <c r="AW82" s="1210"/>
      <c r="AX82" s="1211"/>
      <c r="BA82" s="299"/>
      <c r="BB82" s="299"/>
      <c r="BC82" s="299"/>
      <c r="BD82" s="299"/>
      <c r="BE82" s="299"/>
      <c r="BF82" s="299"/>
      <c r="BG82" s="299"/>
      <c r="BH82" s="299"/>
      <c r="BI82" s="299"/>
      <c r="BJ82" s="299"/>
      <c r="BK82" s="299"/>
      <c r="BL82" s="299"/>
      <c r="BM82" s="299"/>
      <c r="BN82" s="300"/>
      <c r="BO82" s="300"/>
      <c r="BP82" s="300"/>
      <c r="CA82" s="289" t="s">
        <v>1555</v>
      </c>
      <c r="CC82" s="4" t="b">
        <v>0</v>
      </c>
      <c r="CD82" s="4" t="b">
        <v>0</v>
      </c>
      <c r="CE82" s="4" t="b">
        <v>0</v>
      </c>
      <c r="CF82" s="58">
        <f>IF(CD82=TRUE,1,IF(CE82=TRUE,2,0))</f>
        <v>0</v>
      </c>
      <c r="CH82" s="1" t="s">
        <v>596</v>
      </c>
    </row>
    <row r="83" spans="2:84" ht="12.75" customHeight="1">
      <c r="B83" s="1185"/>
      <c r="C83" s="1186"/>
      <c r="D83" s="1186"/>
      <c r="E83" s="1186"/>
      <c r="F83" s="1186"/>
      <c r="G83" s="1186"/>
      <c r="H83" s="1186"/>
      <c r="I83" s="1186"/>
      <c r="J83" s="1186"/>
      <c r="K83" s="1186"/>
      <c r="L83" s="1186"/>
      <c r="M83" s="1186"/>
      <c r="N83" s="1186"/>
      <c r="O83" s="1186"/>
      <c r="P83" s="1186"/>
      <c r="Q83" s="1186"/>
      <c r="R83" s="1186"/>
      <c r="S83" s="1186"/>
      <c r="T83" s="1186"/>
      <c r="U83" s="1187"/>
      <c r="V83" s="1185"/>
      <c r="W83" s="1186"/>
      <c r="X83" s="1186"/>
      <c r="Y83" s="1186"/>
      <c r="Z83" s="1186"/>
      <c r="AA83" s="1186"/>
      <c r="AB83" s="1186"/>
      <c r="AC83" s="1186"/>
      <c r="AD83" s="1186"/>
      <c r="AE83" s="1186"/>
      <c r="AF83" s="1186"/>
      <c r="AG83" s="1186"/>
      <c r="AH83" s="1186"/>
      <c r="AI83" s="1186"/>
      <c r="AJ83" s="1186"/>
      <c r="AK83" s="1186"/>
      <c r="AL83" s="1186"/>
      <c r="AM83" s="1187"/>
      <c r="AN83" s="1209"/>
      <c r="AO83" s="1210"/>
      <c r="AP83" s="1210"/>
      <c r="AQ83" s="1210"/>
      <c r="AR83" s="1210"/>
      <c r="AS83" s="1210"/>
      <c r="AT83" s="1210"/>
      <c r="AU83" s="1210"/>
      <c r="AV83" s="1210"/>
      <c r="AW83" s="1210"/>
      <c r="AX83" s="1211"/>
      <c r="BA83" s="299"/>
      <c r="BB83" s="299"/>
      <c r="BC83" s="299"/>
      <c r="BD83" s="299"/>
      <c r="BE83" s="299"/>
      <c r="BF83" s="299"/>
      <c r="BG83" s="299"/>
      <c r="BH83" s="299"/>
      <c r="BI83" s="299"/>
      <c r="BJ83" s="299"/>
      <c r="BK83" s="299"/>
      <c r="BL83" s="299"/>
      <c r="BM83" s="299"/>
      <c r="BN83" s="300"/>
      <c r="BO83" s="300"/>
      <c r="BP83" s="300"/>
      <c r="CA83" s="289" t="s">
        <v>1556</v>
      </c>
      <c r="CC83" s="4" t="b">
        <v>0</v>
      </c>
      <c r="CD83" s="4" t="b">
        <v>0</v>
      </c>
      <c r="CE83" s="4" t="b">
        <v>0</v>
      </c>
      <c r="CF83" s="58">
        <f>IF(CD83=TRUE,1,IF(CE83=TRUE,2,0))</f>
        <v>0</v>
      </c>
    </row>
    <row r="84" spans="2:86" ht="12.75" customHeight="1">
      <c r="B84" s="1185"/>
      <c r="C84" s="1186"/>
      <c r="D84" s="1186"/>
      <c r="E84" s="1186"/>
      <c r="F84" s="1186"/>
      <c r="G84" s="1186"/>
      <c r="H84" s="1186"/>
      <c r="I84" s="1186"/>
      <c r="J84" s="1186"/>
      <c r="K84" s="1186"/>
      <c r="L84" s="1186"/>
      <c r="M84" s="1186"/>
      <c r="N84" s="1186"/>
      <c r="O84" s="1186"/>
      <c r="P84" s="1186"/>
      <c r="Q84" s="1186"/>
      <c r="R84" s="1186"/>
      <c r="S84" s="1186"/>
      <c r="T84" s="1186"/>
      <c r="U84" s="1187"/>
      <c r="V84" s="1185"/>
      <c r="W84" s="1186"/>
      <c r="X84" s="1186"/>
      <c r="Y84" s="1186"/>
      <c r="Z84" s="1186"/>
      <c r="AA84" s="1186"/>
      <c r="AB84" s="1186"/>
      <c r="AC84" s="1186"/>
      <c r="AD84" s="1186"/>
      <c r="AE84" s="1186"/>
      <c r="AF84" s="1186"/>
      <c r="AG84" s="1186"/>
      <c r="AH84" s="1186"/>
      <c r="AI84" s="1186"/>
      <c r="AJ84" s="1186"/>
      <c r="AK84" s="1186"/>
      <c r="AL84" s="1186"/>
      <c r="AM84" s="1187"/>
      <c r="AN84" s="1209"/>
      <c r="AO84" s="1210"/>
      <c r="AP84" s="1210"/>
      <c r="AQ84" s="1210"/>
      <c r="AR84" s="1210"/>
      <c r="AS84" s="1210"/>
      <c r="AT84" s="1210"/>
      <c r="AU84" s="1210"/>
      <c r="AV84" s="1210"/>
      <c r="AW84" s="1210"/>
      <c r="AX84" s="1211"/>
      <c r="BA84" s="299"/>
      <c r="BB84" s="299"/>
      <c r="BC84" s="299"/>
      <c r="BD84" s="299"/>
      <c r="BE84" s="299"/>
      <c r="BF84" s="299"/>
      <c r="BG84" s="299"/>
      <c r="BH84" s="299"/>
      <c r="BI84" s="299"/>
      <c r="BJ84" s="299"/>
      <c r="BK84" s="299"/>
      <c r="BL84" s="299"/>
      <c r="BM84" s="299"/>
      <c r="BN84" s="300"/>
      <c r="BO84" s="300"/>
      <c r="BP84" s="300"/>
      <c r="CA84" s="289" t="s">
        <v>1557</v>
      </c>
      <c r="CC84" s="4" t="b">
        <v>0</v>
      </c>
      <c r="CD84" s="4" t="b">
        <v>0</v>
      </c>
      <c r="CE84" s="4"/>
      <c r="CF84" s="57">
        <f>IF(CD84=TRUE,1,0)</f>
        <v>0</v>
      </c>
      <c r="CH84" s="1" t="s">
        <v>600</v>
      </c>
    </row>
    <row r="85" spans="2:84" ht="12.75" customHeight="1">
      <c r="B85" s="1185"/>
      <c r="C85" s="1186"/>
      <c r="D85" s="1186"/>
      <c r="E85" s="1186"/>
      <c r="F85" s="1186"/>
      <c r="G85" s="1186"/>
      <c r="H85" s="1186"/>
      <c r="I85" s="1186"/>
      <c r="J85" s="1186"/>
      <c r="K85" s="1186"/>
      <c r="L85" s="1186"/>
      <c r="M85" s="1186"/>
      <c r="N85" s="1186"/>
      <c r="O85" s="1186"/>
      <c r="P85" s="1186"/>
      <c r="Q85" s="1186"/>
      <c r="R85" s="1186"/>
      <c r="S85" s="1186"/>
      <c r="T85" s="1186"/>
      <c r="U85" s="1187"/>
      <c r="V85" s="1185"/>
      <c r="W85" s="1186"/>
      <c r="X85" s="1186"/>
      <c r="Y85" s="1186"/>
      <c r="Z85" s="1186"/>
      <c r="AA85" s="1186"/>
      <c r="AB85" s="1186"/>
      <c r="AC85" s="1186"/>
      <c r="AD85" s="1186"/>
      <c r="AE85" s="1186"/>
      <c r="AF85" s="1186"/>
      <c r="AG85" s="1186"/>
      <c r="AH85" s="1186"/>
      <c r="AI85" s="1186"/>
      <c r="AJ85" s="1186"/>
      <c r="AK85" s="1186"/>
      <c r="AL85" s="1186"/>
      <c r="AM85" s="1187"/>
      <c r="AN85" s="1209"/>
      <c r="AO85" s="1210"/>
      <c r="AP85" s="1210"/>
      <c r="AQ85" s="1210"/>
      <c r="AR85" s="1210"/>
      <c r="AS85" s="1210"/>
      <c r="AT85" s="1210"/>
      <c r="AU85" s="1210"/>
      <c r="AV85" s="1210"/>
      <c r="AW85" s="1210"/>
      <c r="AX85" s="1211"/>
      <c r="BA85" s="299"/>
      <c r="BB85" s="299"/>
      <c r="BC85" s="299"/>
      <c r="BD85" s="299"/>
      <c r="BE85" s="299"/>
      <c r="BF85" s="299"/>
      <c r="BG85" s="299"/>
      <c r="BH85" s="299"/>
      <c r="BI85" s="299"/>
      <c r="BJ85" s="299"/>
      <c r="BK85" s="299"/>
      <c r="BL85" s="299"/>
      <c r="BM85" s="299"/>
      <c r="BN85" s="300"/>
      <c r="BO85" s="300"/>
      <c r="BP85" s="300"/>
      <c r="CA85" s="289" t="s">
        <v>1558</v>
      </c>
      <c r="CC85" s="4" t="b">
        <v>0</v>
      </c>
      <c r="CD85" s="4" t="b">
        <v>0</v>
      </c>
      <c r="CE85" s="4"/>
      <c r="CF85" s="57">
        <f>IF(CD85=TRUE,1,0)</f>
        <v>0</v>
      </c>
    </row>
    <row r="86" spans="2:86" ht="12.75" customHeight="1">
      <c r="B86" s="1185"/>
      <c r="C86" s="1186"/>
      <c r="D86" s="1186"/>
      <c r="E86" s="1186"/>
      <c r="F86" s="1186"/>
      <c r="G86" s="1186"/>
      <c r="H86" s="1186"/>
      <c r="I86" s="1186"/>
      <c r="J86" s="1186"/>
      <c r="K86" s="1186"/>
      <c r="L86" s="1186"/>
      <c r="M86" s="1186"/>
      <c r="N86" s="1186"/>
      <c r="O86" s="1186"/>
      <c r="P86" s="1186"/>
      <c r="Q86" s="1186"/>
      <c r="R86" s="1186"/>
      <c r="S86" s="1186"/>
      <c r="T86" s="1186"/>
      <c r="U86" s="1187"/>
      <c r="V86" s="1185"/>
      <c r="W86" s="1186"/>
      <c r="X86" s="1186"/>
      <c r="Y86" s="1186"/>
      <c r="Z86" s="1186"/>
      <c r="AA86" s="1186"/>
      <c r="AB86" s="1186"/>
      <c r="AC86" s="1186"/>
      <c r="AD86" s="1186"/>
      <c r="AE86" s="1186"/>
      <c r="AF86" s="1186"/>
      <c r="AG86" s="1186"/>
      <c r="AH86" s="1186"/>
      <c r="AI86" s="1186"/>
      <c r="AJ86" s="1186"/>
      <c r="AK86" s="1186"/>
      <c r="AL86" s="1186"/>
      <c r="AM86" s="1187"/>
      <c r="AN86" s="1209"/>
      <c r="AO86" s="1210"/>
      <c r="AP86" s="1210"/>
      <c r="AQ86" s="1210"/>
      <c r="AR86" s="1210"/>
      <c r="AS86" s="1210"/>
      <c r="AT86" s="1210"/>
      <c r="AU86" s="1210"/>
      <c r="AV86" s="1210"/>
      <c r="AW86" s="1210"/>
      <c r="AX86" s="1211"/>
      <c r="BA86" s="299"/>
      <c r="BB86" s="299"/>
      <c r="BC86" s="299"/>
      <c r="BD86" s="299"/>
      <c r="BE86" s="299"/>
      <c r="BF86" s="299"/>
      <c r="BG86" s="299"/>
      <c r="BH86" s="299"/>
      <c r="BI86" s="299"/>
      <c r="BJ86" s="299"/>
      <c r="BK86" s="299"/>
      <c r="BL86" s="299"/>
      <c r="BM86" s="299"/>
      <c r="BN86" s="300"/>
      <c r="BO86" s="300"/>
      <c r="BP86" s="300"/>
      <c r="CH86" s="1" t="s">
        <v>603</v>
      </c>
    </row>
    <row r="87" spans="2:68" ht="12.75" customHeight="1">
      <c r="B87" s="1185"/>
      <c r="C87" s="1186"/>
      <c r="D87" s="1186"/>
      <c r="E87" s="1186"/>
      <c r="F87" s="1186"/>
      <c r="G87" s="1186"/>
      <c r="H87" s="1186"/>
      <c r="I87" s="1186"/>
      <c r="J87" s="1186"/>
      <c r="K87" s="1186"/>
      <c r="L87" s="1186"/>
      <c r="M87" s="1186"/>
      <c r="N87" s="1186"/>
      <c r="O87" s="1186"/>
      <c r="P87" s="1186"/>
      <c r="Q87" s="1186"/>
      <c r="R87" s="1186"/>
      <c r="S87" s="1186"/>
      <c r="T87" s="1186"/>
      <c r="U87" s="1187"/>
      <c r="V87" s="1185"/>
      <c r="W87" s="1186"/>
      <c r="X87" s="1186"/>
      <c r="Y87" s="1186"/>
      <c r="Z87" s="1186"/>
      <c r="AA87" s="1186"/>
      <c r="AB87" s="1186"/>
      <c r="AC87" s="1186"/>
      <c r="AD87" s="1186"/>
      <c r="AE87" s="1186"/>
      <c r="AF87" s="1186"/>
      <c r="AG87" s="1186"/>
      <c r="AH87" s="1186"/>
      <c r="AI87" s="1186"/>
      <c r="AJ87" s="1186"/>
      <c r="AK87" s="1186"/>
      <c r="AL87" s="1186"/>
      <c r="AM87" s="1187"/>
      <c r="AN87" s="1209"/>
      <c r="AO87" s="1210"/>
      <c r="AP87" s="1210"/>
      <c r="AQ87" s="1210"/>
      <c r="AR87" s="1210"/>
      <c r="AS87" s="1210"/>
      <c r="AT87" s="1210"/>
      <c r="AU87" s="1210"/>
      <c r="AV87" s="1210"/>
      <c r="AW87" s="1210"/>
      <c r="AX87" s="1211"/>
      <c r="BA87" s="300"/>
      <c r="BB87" s="300"/>
      <c r="BC87" s="300"/>
      <c r="BD87" s="300"/>
      <c r="BE87" s="300"/>
      <c r="BF87" s="300"/>
      <c r="BG87" s="300"/>
      <c r="BH87" s="300"/>
      <c r="BI87" s="300"/>
      <c r="BJ87" s="300"/>
      <c r="BK87" s="300"/>
      <c r="BL87" s="300"/>
      <c r="BM87" s="300"/>
      <c r="BN87" s="300"/>
      <c r="BO87" s="300"/>
      <c r="BP87" s="300"/>
    </row>
    <row r="88" spans="2:86" ht="12.75" customHeight="1" thickBot="1">
      <c r="B88" s="1188"/>
      <c r="C88" s="1189"/>
      <c r="D88" s="1189"/>
      <c r="E88" s="1189"/>
      <c r="F88" s="1189"/>
      <c r="G88" s="1189"/>
      <c r="H88" s="1189"/>
      <c r="I88" s="1189"/>
      <c r="J88" s="1189"/>
      <c r="K88" s="1189"/>
      <c r="L88" s="1189"/>
      <c r="M88" s="1189"/>
      <c r="N88" s="1189"/>
      <c r="O88" s="1189"/>
      <c r="P88" s="1189"/>
      <c r="Q88" s="1189"/>
      <c r="R88" s="1189"/>
      <c r="S88" s="1189"/>
      <c r="T88" s="1189"/>
      <c r="U88" s="1190"/>
      <c r="V88" s="1188"/>
      <c r="W88" s="1189"/>
      <c r="X88" s="1189"/>
      <c r="Y88" s="1189"/>
      <c r="Z88" s="1189"/>
      <c r="AA88" s="1189"/>
      <c r="AB88" s="1189"/>
      <c r="AC88" s="1189"/>
      <c r="AD88" s="1189"/>
      <c r="AE88" s="1189"/>
      <c r="AF88" s="1189"/>
      <c r="AG88" s="1189"/>
      <c r="AH88" s="1189"/>
      <c r="AI88" s="1189"/>
      <c r="AJ88" s="1189"/>
      <c r="AK88" s="1189"/>
      <c r="AL88" s="1189"/>
      <c r="AM88" s="1190"/>
      <c r="AN88" s="1212"/>
      <c r="AO88" s="1213"/>
      <c r="AP88" s="1213"/>
      <c r="AQ88" s="1213"/>
      <c r="AR88" s="1213"/>
      <c r="AS88" s="1213"/>
      <c r="AT88" s="1213"/>
      <c r="AU88" s="1213"/>
      <c r="AV88" s="1213"/>
      <c r="AW88" s="1213"/>
      <c r="AX88" s="1214"/>
      <c r="BA88" s="300"/>
      <c r="BB88" s="300"/>
      <c r="BC88" s="300"/>
      <c r="BD88" s="300"/>
      <c r="BE88" s="300"/>
      <c r="BF88" s="300"/>
      <c r="BG88" s="300"/>
      <c r="BH88" s="300"/>
      <c r="BI88" s="300"/>
      <c r="BJ88" s="300"/>
      <c r="BK88" s="300"/>
      <c r="BL88" s="300"/>
      <c r="BM88" s="300"/>
      <c r="BN88" s="300"/>
      <c r="BO88" s="300"/>
      <c r="BP88" s="300"/>
      <c r="CH88" s="1" t="s">
        <v>606</v>
      </c>
    </row>
    <row r="89" spans="2:50" ht="12.75" customHeight="1">
      <c r="B89" s="1156" t="s">
        <v>608</v>
      </c>
      <c r="C89" s="1157"/>
      <c r="D89" s="1157"/>
      <c r="E89" s="1157"/>
      <c r="F89" s="1157"/>
      <c r="G89" s="1172" t="s">
        <v>609</v>
      </c>
      <c r="H89" s="1173"/>
      <c r="I89" s="1173"/>
      <c r="J89" s="1135" t="s">
        <v>379</v>
      </c>
      <c r="K89" s="1137"/>
      <c r="L89" s="1137"/>
      <c r="M89" s="1137"/>
      <c r="N89" s="1137"/>
      <c r="O89" s="1137"/>
      <c r="P89" s="1137"/>
      <c r="Q89" s="1168" t="s">
        <v>380</v>
      </c>
      <c r="R89" s="1139" t="s">
        <v>610</v>
      </c>
      <c r="S89" s="1140"/>
      <c r="T89" s="1141"/>
      <c r="U89" s="1135" t="s">
        <v>379</v>
      </c>
      <c r="V89" s="1170"/>
      <c r="W89" s="1170"/>
      <c r="X89" s="1170"/>
      <c r="Y89" s="1170"/>
      <c r="Z89" s="1170"/>
      <c r="AA89" s="1170"/>
      <c r="AB89" s="1170"/>
      <c r="AC89" s="1170"/>
      <c r="AD89" s="1170"/>
      <c r="AE89" s="1170"/>
      <c r="AF89" s="1170"/>
      <c r="AG89" s="1170"/>
      <c r="AH89" s="1170"/>
      <c r="AI89" s="1170"/>
      <c r="AJ89" s="1170"/>
      <c r="AK89" s="1170"/>
      <c r="AL89" s="1170"/>
      <c r="AM89" s="1168" t="s">
        <v>380</v>
      </c>
      <c r="AN89" s="1139" t="s">
        <v>836</v>
      </c>
      <c r="AO89" s="1140"/>
      <c r="AP89" s="1141"/>
      <c r="AQ89" s="1135" t="s">
        <v>379</v>
      </c>
      <c r="AR89" s="1137"/>
      <c r="AS89" s="1137"/>
      <c r="AT89" s="1137"/>
      <c r="AU89" s="1137"/>
      <c r="AV89" s="1137"/>
      <c r="AW89" s="1137"/>
      <c r="AX89" s="1147" t="s">
        <v>380</v>
      </c>
    </row>
    <row r="90" spans="2:50" ht="12.75" customHeight="1" thickBot="1">
      <c r="B90" s="1158"/>
      <c r="C90" s="1159"/>
      <c r="D90" s="1159"/>
      <c r="E90" s="1159"/>
      <c r="F90" s="1159"/>
      <c r="G90" s="1174"/>
      <c r="H90" s="1175"/>
      <c r="I90" s="1175"/>
      <c r="J90" s="1136"/>
      <c r="K90" s="1138"/>
      <c r="L90" s="1138"/>
      <c r="M90" s="1138"/>
      <c r="N90" s="1138"/>
      <c r="O90" s="1138"/>
      <c r="P90" s="1138"/>
      <c r="Q90" s="1169"/>
      <c r="R90" s="1142"/>
      <c r="S90" s="1143"/>
      <c r="T90" s="1144"/>
      <c r="U90" s="1136"/>
      <c r="V90" s="1171"/>
      <c r="W90" s="1171"/>
      <c r="X90" s="1171"/>
      <c r="Y90" s="1171"/>
      <c r="Z90" s="1171"/>
      <c r="AA90" s="1171"/>
      <c r="AB90" s="1171"/>
      <c r="AC90" s="1171"/>
      <c r="AD90" s="1171"/>
      <c r="AE90" s="1171"/>
      <c r="AF90" s="1171"/>
      <c r="AG90" s="1171"/>
      <c r="AH90" s="1171"/>
      <c r="AI90" s="1171"/>
      <c r="AJ90" s="1171"/>
      <c r="AK90" s="1171"/>
      <c r="AL90" s="1171"/>
      <c r="AM90" s="1169"/>
      <c r="AN90" s="1142"/>
      <c r="AO90" s="1143"/>
      <c r="AP90" s="1144"/>
      <c r="AQ90" s="1136"/>
      <c r="AR90" s="1138"/>
      <c r="AS90" s="1138"/>
      <c r="AT90" s="1138"/>
      <c r="AU90" s="1138"/>
      <c r="AV90" s="1138"/>
      <c r="AW90" s="1138"/>
      <c r="AX90" s="1148"/>
    </row>
    <row r="91" spans="2:50" ht="18" customHeight="1">
      <c r="B91" s="1156" t="s">
        <v>611</v>
      </c>
      <c r="C91" s="1157"/>
      <c r="D91" s="1157"/>
      <c r="E91" s="1157"/>
      <c r="F91" s="1157"/>
      <c r="G91" s="1160"/>
      <c r="H91" s="1161"/>
      <c r="I91" s="1161"/>
      <c r="J91" s="1161"/>
      <c r="K91" s="1161"/>
      <c r="L91" s="1161"/>
      <c r="M91" s="1161"/>
      <c r="N91" s="1161"/>
      <c r="O91" s="1161"/>
      <c r="P91" s="1161"/>
      <c r="Q91" s="1162"/>
      <c r="R91" s="1156" t="s">
        <v>612</v>
      </c>
      <c r="S91" s="1157"/>
      <c r="T91" s="1166"/>
      <c r="U91" s="1160"/>
      <c r="V91" s="1161"/>
      <c r="W91" s="1161"/>
      <c r="X91" s="1161"/>
      <c r="Y91" s="1161"/>
      <c r="Z91" s="1161"/>
      <c r="AA91" s="1161"/>
      <c r="AB91" s="1161"/>
      <c r="AC91" s="1161"/>
      <c r="AD91" s="1161"/>
      <c r="AE91" s="1162"/>
      <c r="AF91" s="1156" t="s">
        <v>613</v>
      </c>
      <c r="AG91" s="1157"/>
      <c r="AH91" s="1166"/>
      <c r="AI91" s="1178" t="s">
        <v>556</v>
      </c>
      <c r="AJ91" s="1178"/>
      <c r="AK91" s="1137"/>
      <c r="AL91" s="1137"/>
      <c r="AM91" s="1178" t="s">
        <v>376</v>
      </c>
      <c r="AN91" s="1178"/>
      <c r="AO91" s="1137"/>
      <c r="AP91" s="1137"/>
      <c r="AQ91" s="1178" t="s">
        <v>377</v>
      </c>
      <c r="AR91" s="1178"/>
      <c r="AS91" s="1137"/>
      <c r="AT91" s="1137"/>
      <c r="AU91" s="1178" t="s">
        <v>378</v>
      </c>
      <c r="AV91" s="1178"/>
      <c r="AW91" s="1178"/>
      <c r="AX91" s="1180"/>
    </row>
    <row r="92" spans="2:50" ht="18" customHeight="1" thickBot="1">
      <c r="B92" s="1158"/>
      <c r="C92" s="1159"/>
      <c r="D92" s="1159"/>
      <c r="E92" s="1159"/>
      <c r="F92" s="1159"/>
      <c r="G92" s="1163"/>
      <c r="H92" s="1164"/>
      <c r="I92" s="1164"/>
      <c r="J92" s="1164"/>
      <c r="K92" s="1164"/>
      <c r="L92" s="1164"/>
      <c r="M92" s="1164"/>
      <c r="N92" s="1164"/>
      <c r="O92" s="1164"/>
      <c r="P92" s="1164"/>
      <c r="Q92" s="1165"/>
      <c r="R92" s="1158"/>
      <c r="S92" s="1159"/>
      <c r="T92" s="1167"/>
      <c r="U92" s="1163"/>
      <c r="V92" s="1164"/>
      <c r="W92" s="1164"/>
      <c r="X92" s="1164"/>
      <c r="Y92" s="1164"/>
      <c r="Z92" s="1164"/>
      <c r="AA92" s="1164"/>
      <c r="AB92" s="1164"/>
      <c r="AC92" s="1164"/>
      <c r="AD92" s="1164"/>
      <c r="AE92" s="1165"/>
      <c r="AF92" s="1158"/>
      <c r="AG92" s="1159"/>
      <c r="AH92" s="1167"/>
      <c r="AI92" s="1179"/>
      <c r="AJ92" s="1179"/>
      <c r="AK92" s="1138"/>
      <c r="AL92" s="1138"/>
      <c r="AM92" s="1179"/>
      <c r="AN92" s="1179"/>
      <c r="AO92" s="1138"/>
      <c r="AP92" s="1138"/>
      <c r="AQ92" s="1179"/>
      <c r="AR92" s="1179"/>
      <c r="AS92" s="1138"/>
      <c r="AT92" s="1138"/>
      <c r="AU92" s="1179"/>
      <c r="AV92" s="1179"/>
      <c r="AW92" s="1179"/>
      <c r="AX92" s="1181"/>
    </row>
    <row r="93" spans="2:50" ht="16.5" customHeight="1">
      <c r="B93" s="95"/>
      <c r="C93" s="95"/>
      <c r="D93" s="95"/>
      <c r="E93" s="95"/>
      <c r="F93" s="95"/>
      <c r="G93" s="95"/>
      <c r="H93" s="95"/>
      <c r="I93" s="95"/>
      <c r="J93" s="95"/>
      <c r="K93" s="95"/>
      <c r="L93" s="95"/>
      <c r="M93" s="95"/>
      <c r="N93" s="95"/>
      <c r="O93" s="95"/>
      <c r="P93" s="95"/>
      <c r="Q93" s="95"/>
      <c r="R93" s="95"/>
      <c r="S93" s="95"/>
      <c r="T93" s="95"/>
      <c r="U93" s="95"/>
      <c r="V93" s="95"/>
      <c r="W93" s="95"/>
      <c r="X93" s="95"/>
      <c r="Y93" s="95"/>
      <c r="Z93" s="197">
        <v>2</v>
      </c>
      <c r="AA93" s="95"/>
      <c r="AB93" s="95"/>
      <c r="AC93" s="95"/>
      <c r="AD93" s="95"/>
      <c r="AE93" s="1176" t="s">
        <v>169</v>
      </c>
      <c r="AF93" s="1177"/>
      <c r="AG93" s="1177"/>
      <c r="AH93" s="1177"/>
      <c r="AI93" s="1177"/>
      <c r="AJ93" s="1177"/>
      <c r="AK93" s="1177"/>
      <c r="AL93" s="1177"/>
      <c r="AM93" s="1177"/>
      <c r="AN93" s="1177"/>
      <c r="AO93" s="1177"/>
      <c r="AP93" s="1177"/>
      <c r="AQ93" s="1177"/>
      <c r="AR93" s="1177"/>
      <c r="AS93" s="1177"/>
      <c r="AT93" s="1177"/>
      <c r="AU93" s="1177"/>
      <c r="AV93" s="1177"/>
      <c r="AW93" s="1177"/>
      <c r="AX93" s="1177"/>
    </row>
    <row r="94" spans="2:30" ht="16.5" customHeight="1">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row>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sheetData>
  <sheetProtection sheet="1"/>
  <mergeCells count="233">
    <mergeCell ref="AO10:AP11"/>
    <mergeCell ref="AO5:AP6"/>
    <mergeCell ref="AQ5:AX6"/>
    <mergeCell ref="AT8:AX9"/>
    <mergeCell ref="AU10:AV11"/>
    <mergeCell ref="AW10:AX11"/>
    <mergeCell ref="Z2:AA3"/>
    <mergeCell ref="Z8:AA9"/>
    <mergeCell ref="AB8:AC9"/>
    <mergeCell ref="AJ8:AL9"/>
    <mergeCell ref="AD8:AD9"/>
    <mergeCell ref="AB2:AX3"/>
    <mergeCell ref="AM8:AP9"/>
    <mergeCell ref="AQ8:AS9"/>
    <mergeCell ref="AM10:AN11"/>
    <mergeCell ref="AE8:AI9"/>
    <mergeCell ref="AA50:AC50"/>
    <mergeCell ref="E10:S11"/>
    <mergeCell ref="AE12:AN12"/>
    <mergeCell ref="AA41:AX44"/>
    <mergeCell ref="AE13:AN14"/>
    <mergeCell ref="AI16:AL18"/>
    <mergeCell ref="AO12:AX12"/>
    <mergeCell ref="AO13:AX14"/>
    <mergeCell ref="B15:D18"/>
    <mergeCell ref="AA19:AC21"/>
    <mergeCell ref="Q8:S9"/>
    <mergeCell ref="B12:D14"/>
    <mergeCell ref="E12:T14"/>
    <mergeCell ref="U12:AD12"/>
    <mergeCell ref="E15:I18"/>
    <mergeCell ref="U13:AD14"/>
    <mergeCell ref="Z10:AA11"/>
    <mergeCell ref="T10:Y11"/>
    <mergeCell ref="C5:K7"/>
    <mergeCell ref="Z5:AA6"/>
    <mergeCell ref="B10:D11"/>
    <mergeCell ref="AB5:AN6"/>
    <mergeCell ref="B8:D9"/>
    <mergeCell ref="L6:Y7"/>
    <mergeCell ref="M8:N9"/>
    <mergeCell ref="O8:P9"/>
    <mergeCell ref="T8:Y9"/>
    <mergeCell ref="E8:L9"/>
    <mergeCell ref="AA23:AC23"/>
    <mergeCell ref="B19:Z20"/>
    <mergeCell ref="AA22:AC22"/>
    <mergeCell ref="AI15:AL15"/>
    <mergeCell ref="AI20:AK21"/>
    <mergeCell ref="AL20:AL21"/>
    <mergeCell ref="AE20:AG21"/>
    <mergeCell ref="AE22:AJ22"/>
    <mergeCell ref="AL22:AQ22"/>
    <mergeCell ref="B21:Z52"/>
    <mergeCell ref="AD49:AX49"/>
    <mergeCell ref="AA47:AC47"/>
    <mergeCell ref="AA24:AC27"/>
    <mergeCell ref="AD28:AG29"/>
    <mergeCell ref="AH30:AX32"/>
    <mergeCell ref="AA33:AC35"/>
    <mergeCell ref="AA36:AC38"/>
    <mergeCell ref="AA28:AC32"/>
    <mergeCell ref="AA48:AC48"/>
    <mergeCell ref="AA49:AC49"/>
    <mergeCell ref="AD47:AX47"/>
    <mergeCell ref="AD24:AX27"/>
    <mergeCell ref="AD39:AX40"/>
    <mergeCell ref="AD30:AG32"/>
    <mergeCell ref="AA39:AC40"/>
    <mergeCell ref="AA45:AC45"/>
    <mergeCell ref="AA46:AC46"/>
    <mergeCell ref="AA53:AH53"/>
    <mergeCell ref="AA51:AC51"/>
    <mergeCell ref="AD52:AX52"/>
    <mergeCell ref="AD50:AX50"/>
    <mergeCell ref="AD45:AX45"/>
    <mergeCell ref="AD46:AX46"/>
    <mergeCell ref="AD48:AX48"/>
    <mergeCell ref="B55:J56"/>
    <mergeCell ref="K55:R56"/>
    <mergeCell ref="S55:Z56"/>
    <mergeCell ref="AA55:AH56"/>
    <mergeCell ref="I61:L61"/>
    <mergeCell ref="T61:W61"/>
    <mergeCell ref="I60:L60"/>
    <mergeCell ref="M60:S60"/>
    <mergeCell ref="M61:S61"/>
    <mergeCell ref="T60:W60"/>
    <mergeCell ref="AI55:AP56"/>
    <mergeCell ref="AI59:AJ59"/>
    <mergeCell ref="Y59:AH59"/>
    <mergeCell ref="Y60:AB60"/>
    <mergeCell ref="AC60:AI60"/>
    <mergeCell ref="AJ60:AM60"/>
    <mergeCell ref="AN59:AX88"/>
    <mergeCell ref="V76:AM88"/>
    <mergeCell ref="AJ73:AM73"/>
    <mergeCell ref="Y71:AB71"/>
    <mergeCell ref="T70:W70"/>
    <mergeCell ref="T72:W72"/>
    <mergeCell ref="B68:H68"/>
    <mergeCell ref="T64:W64"/>
    <mergeCell ref="B65:H65"/>
    <mergeCell ref="I65:L65"/>
    <mergeCell ref="T65:W65"/>
    <mergeCell ref="I68:L68"/>
    <mergeCell ref="T66:W66"/>
    <mergeCell ref="B67:H67"/>
    <mergeCell ref="B71:H71"/>
    <mergeCell ref="I71:L71"/>
    <mergeCell ref="B70:H70"/>
    <mergeCell ref="I70:L70"/>
    <mergeCell ref="B76:U88"/>
    <mergeCell ref="B72:H72"/>
    <mergeCell ref="I72:L72"/>
    <mergeCell ref="B73:H73"/>
    <mergeCell ref="I73:L73"/>
    <mergeCell ref="T73:W73"/>
    <mergeCell ref="V74:AM75"/>
    <mergeCell ref="Y72:AB72"/>
    <mergeCell ref="AE93:AX93"/>
    <mergeCell ref="AF91:AH92"/>
    <mergeCell ref="AI91:AJ92"/>
    <mergeCell ref="AK91:AL92"/>
    <mergeCell ref="AM91:AN92"/>
    <mergeCell ref="AU91:AV92"/>
    <mergeCell ref="AO91:AP92"/>
    <mergeCell ref="AS91:AT92"/>
    <mergeCell ref="AW91:AX92"/>
    <mergeCell ref="AQ91:AR92"/>
    <mergeCell ref="AM89:AM90"/>
    <mergeCell ref="V89:AL90"/>
    <mergeCell ref="U89:U90"/>
    <mergeCell ref="B89:F90"/>
    <mergeCell ref="J89:J90"/>
    <mergeCell ref="Q89:Q90"/>
    <mergeCell ref="G89:I90"/>
    <mergeCell ref="B91:F92"/>
    <mergeCell ref="G91:Q92"/>
    <mergeCell ref="R91:T92"/>
    <mergeCell ref="U91:AE92"/>
    <mergeCell ref="AX89:AX90"/>
    <mergeCell ref="S59:W59"/>
    <mergeCell ref="Y61:AB61"/>
    <mergeCell ref="AC61:AI61"/>
    <mergeCell ref="AJ61:AM61"/>
    <mergeCell ref="Y62:AB62"/>
    <mergeCell ref="AC62:AI62"/>
    <mergeCell ref="AR89:AW90"/>
    <mergeCell ref="Y73:AB73"/>
    <mergeCell ref="AJ71:AM71"/>
    <mergeCell ref="AQ89:AQ90"/>
    <mergeCell ref="Y63:AB63"/>
    <mergeCell ref="I67:L67"/>
    <mergeCell ref="AJ65:AM65"/>
    <mergeCell ref="Y65:AB65"/>
    <mergeCell ref="K89:P90"/>
    <mergeCell ref="R89:T90"/>
    <mergeCell ref="B74:U75"/>
    <mergeCell ref="T71:W71"/>
    <mergeCell ref="AN89:AP90"/>
    <mergeCell ref="AQ55:AX56"/>
    <mergeCell ref="S53:Z53"/>
    <mergeCell ref="Y66:AB66"/>
    <mergeCell ref="AJ66:AM66"/>
    <mergeCell ref="AJ63:AM63"/>
    <mergeCell ref="Y64:AB64"/>
    <mergeCell ref="AJ64:AM64"/>
    <mergeCell ref="M62:S62"/>
    <mergeCell ref="T63:W63"/>
    <mergeCell ref="AT53:AW53"/>
    <mergeCell ref="B53:J54"/>
    <mergeCell ref="K53:R53"/>
    <mergeCell ref="AJ72:AM72"/>
    <mergeCell ref="Y70:AB70"/>
    <mergeCell ref="Y68:AB68"/>
    <mergeCell ref="AJ69:AM69"/>
    <mergeCell ref="AJ70:AM70"/>
    <mergeCell ref="P59:R59"/>
    <mergeCell ref="B59:O59"/>
    <mergeCell ref="I64:L64"/>
    <mergeCell ref="AK59:AM59"/>
    <mergeCell ref="B57:AM58"/>
    <mergeCell ref="AJ68:AM68"/>
    <mergeCell ref="AN57:AX58"/>
    <mergeCell ref="B63:H63"/>
    <mergeCell ref="I66:L66"/>
    <mergeCell ref="B66:H66"/>
    <mergeCell ref="T68:W68"/>
    <mergeCell ref="B60:H60"/>
    <mergeCell ref="B61:H61"/>
    <mergeCell ref="Y69:AB69"/>
    <mergeCell ref="B62:H62"/>
    <mergeCell ref="I62:L62"/>
    <mergeCell ref="I63:L63"/>
    <mergeCell ref="B64:H64"/>
    <mergeCell ref="Y67:AB67"/>
    <mergeCell ref="T69:W69"/>
    <mergeCell ref="B69:H69"/>
    <mergeCell ref="I69:L69"/>
    <mergeCell ref="AD51:AX51"/>
    <mergeCell ref="AQ53:AR53"/>
    <mergeCell ref="AA52:AC52"/>
    <mergeCell ref="AI53:AP53"/>
    <mergeCell ref="CB23:CE23"/>
    <mergeCell ref="AQ10:AR11"/>
    <mergeCell ref="AS10:AT11"/>
    <mergeCell ref="AB10:AC11"/>
    <mergeCell ref="AD10:AE11"/>
    <mergeCell ref="AF10:AG11"/>
    <mergeCell ref="AR21:AT21"/>
    <mergeCell ref="AU21:AX21"/>
    <mergeCell ref="AQ20:AQ21"/>
    <mergeCell ref="AN20:AP21"/>
    <mergeCell ref="AH10:AL11"/>
    <mergeCell ref="CB22:CE22"/>
    <mergeCell ref="AR20:AT20"/>
    <mergeCell ref="AS22:AX22"/>
    <mergeCell ref="AR18:AS18"/>
    <mergeCell ref="AU18:AW18"/>
    <mergeCell ref="AM19:AQ19"/>
    <mergeCell ref="AH20:AH21"/>
    <mergeCell ref="AR19:AX19"/>
    <mergeCell ref="AG15:AH18"/>
    <mergeCell ref="J15:AF18"/>
    <mergeCell ref="AM15:AQ15"/>
    <mergeCell ref="AR15:AX15"/>
    <mergeCell ref="AM20:AM21"/>
    <mergeCell ref="AM16:AQ18"/>
    <mergeCell ref="AU20:AX20"/>
    <mergeCell ref="AD19:AG19"/>
    <mergeCell ref="AD20:AD21"/>
    <mergeCell ref="AH19:AL19"/>
  </mergeCells>
  <dataValidations count="7">
    <dataValidation type="list" allowBlank="1" showInputMessage="1" showErrorMessage="1" sqref="AI16:AL18">
      <formula1>$CD$18:$CD$19</formula1>
    </dataValidation>
    <dataValidation type="list" allowBlank="1" showInputMessage="1" showErrorMessage="1" sqref="AM16:AQ18">
      <formula1>$CE$18:$CE$20</formula1>
    </dataValidation>
    <dataValidation type="list" allowBlank="1" showInputMessage="1" showErrorMessage="1" sqref="AU18:AW18">
      <formula1>$CE$26:$CE$40</formula1>
    </dataValidation>
    <dataValidation type="list" allowBlank="1" showInputMessage="1" showErrorMessage="1" sqref="BB24">
      <formula1>NIHSS</formula1>
    </dataValidation>
    <dataValidation type="whole" allowBlank="1" showInputMessage="1" showErrorMessage="1" sqref="AK91:AL92 M54 U54 AC54 AK54 AS54">
      <formula1>21</formula1>
      <formula2>99</formula2>
    </dataValidation>
    <dataValidation type="whole" allowBlank="1" showInputMessage="1" showErrorMessage="1" sqref="AO91:AP92 O54 W54 AE54 AM54 AU54">
      <formula1>1</formula1>
      <formula2>12</formula2>
    </dataValidation>
    <dataValidation type="whole" allowBlank="1" showInputMessage="1" showErrorMessage="1" sqref="AS91:AT92 Q54 Y54 AG54 AO54 AW54">
      <formula1>1</formula1>
      <formula2>31</formula2>
    </dataValidation>
  </dataValidations>
  <printOptions/>
  <pageMargins left="0.73" right="0.11811023622047245" top="0.27" bottom="0.11811023622047245" header="0.23" footer="0.11811023622047245"/>
  <pageSetup fitToHeight="1" fitToWidth="1" horizontalDpi="600" verticalDpi="600" orientation="portrait" paperSize="9" scale="57" r:id="rId4"/>
  <headerFooter alignWithMargins="0">
    <oddHeader>&amp;R&amp;"ＭＳ 明朝,標準"&amp;10 &amp;11 &amp;12 2012年度改訂　能登脳卒中地域連携パスの手引き　Ver5.0</oddHeader>
    <oddFooter>&amp;C17</oddFooter>
  </headerFooter>
  <ignoredErrors>
    <ignoredError sqref="AI20 AE20 AN20 AU20:AU21 AE22 AK22:AL22 AR22:AS22"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B1:FQ78"/>
  <sheetViews>
    <sheetView showGridLines="0" zoomScale="75" zoomScaleNormal="75" zoomScalePageLayoutView="0" workbookViewId="0" topLeftCell="A1">
      <selection activeCell="BM50" sqref="BM50"/>
    </sheetView>
  </sheetViews>
  <sheetFormatPr defaultColWidth="9.00390625" defaultRowHeight="13.5"/>
  <cols>
    <col min="1" max="243" width="2.375" style="7" customWidth="1"/>
    <col min="244" max="16384" width="9.00390625" style="7" customWidth="1"/>
  </cols>
  <sheetData>
    <row r="1" spans="2:49" ht="23.25" customHeight="1">
      <c r="B1" s="1661" t="s">
        <v>1100</v>
      </c>
      <c r="C1" s="1661"/>
      <c r="D1" s="1661"/>
      <c r="E1" s="1661"/>
      <c r="F1" s="1661"/>
      <c r="G1" s="1661"/>
      <c r="H1" s="1661"/>
      <c r="I1" s="1661"/>
      <c r="J1" s="1661"/>
      <c r="K1" s="1661"/>
      <c r="L1" s="1661"/>
      <c r="M1" s="1661"/>
      <c r="N1" s="1661"/>
      <c r="O1" s="1662" t="s">
        <v>167</v>
      </c>
      <c r="P1" s="1662"/>
      <c r="Q1" s="1662"/>
      <c r="R1" s="1662"/>
      <c r="S1" s="1662"/>
      <c r="T1" s="1662"/>
      <c r="U1" s="1662"/>
      <c r="V1" s="1662"/>
      <c r="W1" s="1662"/>
      <c r="X1" s="1662"/>
      <c r="Y1" s="1662"/>
      <c r="Z1" s="1662"/>
      <c r="AA1" s="1662"/>
      <c r="AB1" s="1662"/>
      <c r="AC1" s="1662"/>
      <c r="AD1" s="1662"/>
      <c r="AE1" s="1662"/>
      <c r="AF1" s="1662"/>
      <c r="AG1" s="1662"/>
      <c r="AH1" s="1662"/>
      <c r="AI1" s="1662"/>
      <c r="AJ1" s="1666"/>
      <c r="AK1" s="1667"/>
      <c r="AL1" s="1667"/>
      <c r="AM1" s="1667"/>
      <c r="AN1" s="1679"/>
      <c r="AO1" s="1680"/>
      <c r="AP1" s="1680"/>
      <c r="AQ1" s="1680"/>
      <c r="AR1" s="1680"/>
      <c r="AS1" s="1680"/>
      <c r="AT1" s="1680"/>
      <c r="AU1" s="1666"/>
      <c r="AV1" s="1667"/>
      <c r="AW1" s="17"/>
    </row>
    <row r="2" spans="2:86" ht="15" customHeight="1" thickBot="1">
      <c r="B2" s="1661"/>
      <c r="C2" s="1661"/>
      <c r="D2" s="1661"/>
      <c r="E2" s="1661"/>
      <c r="F2" s="1661"/>
      <c r="G2" s="1661"/>
      <c r="H2" s="1661"/>
      <c r="I2" s="1661"/>
      <c r="J2" s="1661"/>
      <c r="K2" s="1661"/>
      <c r="L2" s="1661"/>
      <c r="M2" s="1661"/>
      <c r="N2" s="1661"/>
      <c r="O2" s="1662"/>
      <c r="P2" s="1662"/>
      <c r="Q2" s="1662"/>
      <c r="R2" s="1662"/>
      <c r="S2" s="1662"/>
      <c r="T2" s="1662"/>
      <c r="U2" s="1662"/>
      <c r="V2" s="1662"/>
      <c r="W2" s="1662"/>
      <c r="X2" s="1662"/>
      <c r="Y2" s="1662"/>
      <c r="Z2" s="1662"/>
      <c r="AA2" s="1662"/>
      <c r="AB2" s="1662"/>
      <c r="AC2" s="1662"/>
      <c r="AD2" s="1662"/>
      <c r="AE2" s="1662"/>
      <c r="AF2" s="1662"/>
      <c r="AG2" s="1662"/>
      <c r="AH2" s="1662"/>
      <c r="AI2" s="1662"/>
      <c r="AJ2" s="1668"/>
      <c r="AK2" s="1668"/>
      <c r="AL2" s="1668"/>
      <c r="AM2" s="1668"/>
      <c r="AN2" s="1681"/>
      <c r="AO2" s="1681"/>
      <c r="AP2" s="1681"/>
      <c r="AQ2" s="1681"/>
      <c r="AR2" s="1681"/>
      <c r="AS2" s="1681"/>
      <c r="AT2" s="1681"/>
      <c r="AU2" s="1668"/>
      <c r="AV2" s="1668"/>
      <c r="CH2" s="2"/>
    </row>
    <row r="3" spans="2:148" ht="30" customHeight="1" thickBot="1">
      <c r="B3" s="1636" t="s">
        <v>778</v>
      </c>
      <c r="C3" s="1637"/>
      <c r="D3" s="1637"/>
      <c r="E3" s="1649">
        <f>IF('基本情報'!N10="","",'基本情報'!N10&amp;" 様")</f>
      </c>
      <c r="F3" s="1649"/>
      <c r="G3" s="1649"/>
      <c r="H3" s="1649"/>
      <c r="I3" s="1649"/>
      <c r="J3" s="1649"/>
      <c r="K3" s="1649"/>
      <c r="L3" s="1638"/>
      <c r="M3" s="1638"/>
      <c r="N3" s="1637" t="s">
        <v>776</v>
      </c>
      <c r="O3" s="1637"/>
      <c r="P3" s="1637"/>
      <c r="Q3" s="1637"/>
      <c r="R3" s="1663">
        <f>IF('基本情報'!I14&amp;'基本情報'!M14&amp;'基本情報'!Q14="","",TEXT(DATE('基本情報'!I14+1988,'基本情報'!M14,'基本情報'!Q14),"geee/mm/dd"))</f>
      </c>
      <c r="S3" s="1663"/>
      <c r="T3" s="1663"/>
      <c r="U3" s="1663"/>
      <c r="V3" s="1663"/>
      <c r="W3" s="1663"/>
      <c r="X3" s="1663"/>
      <c r="Y3" s="1663"/>
      <c r="Z3" s="437"/>
      <c r="AA3" s="1660" t="s">
        <v>777</v>
      </c>
      <c r="AB3" s="1660"/>
      <c r="AC3" s="1660"/>
      <c r="AD3" s="1660"/>
      <c r="AE3" s="1664">
        <f>IF('基本情報'!F16="","",'基本情報'!F16)</f>
      </c>
      <c r="AF3" s="1664"/>
      <c r="AG3" s="1664"/>
      <c r="AH3" s="1664"/>
      <c r="AI3" s="1664"/>
      <c r="AJ3" s="1664"/>
      <c r="AK3" s="1664"/>
      <c r="AL3" s="1664"/>
      <c r="AM3" s="1664"/>
      <c r="AN3" s="1664"/>
      <c r="AO3" s="1664"/>
      <c r="AP3" s="1664"/>
      <c r="AQ3" s="1664"/>
      <c r="AR3" s="1664"/>
      <c r="AS3" s="1664"/>
      <c r="AT3" s="1664"/>
      <c r="AU3" s="1664"/>
      <c r="AV3" s="1665"/>
      <c r="CH3" s="2"/>
      <c r="DD3" s="45" t="s">
        <v>234</v>
      </c>
      <c r="DE3" s="45" t="s">
        <v>235</v>
      </c>
      <c r="DF3" s="45" t="s">
        <v>236</v>
      </c>
      <c r="DG3" s="45" t="s">
        <v>237</v>
      </c>
      <c r="DH3" s="45" t="s">
        <v>238</v>
      </c>
      <c r="DI3" s="45" t="s">
        <v>239</v>
      </c>
      <c r="DJ3" s="45" t="s">
        <v>240</v>
      </c>
      <c r="DK3" s="45" t="s">
        <v>241</v>
      </c>
      <c r="DL3" s="45" t="s">
        <v>242</v>
      </c>
      <c r="DM3" s="45" t="s">
        <v>243</v>
      </c>
      <c r="DN3" s="45" t="s">
        <v>244</v>
      </c>
      <c r="DO3" s="45" t="s">
        <v>245</v>
      </c>
      <c r="DP3" s="45" t="s">
        <v>246</v>
      </c>
      <c r="DQ3" s="45" t="s">
        <v>247</v>
      </c>
      <c r="DR3" s="45" t="s">
        <v>248</v>
      </c>
      <c r="DS3" s="45" t="s">
        <v>249</v>
      </c>
      <c r="DT3" s="45" t="s">
        <v>250</v>
      </c>
      <c r="DU3" s="45" t="s">
        <v>251</v>
      </c>
      <c r="DV3" s="45" t="s">
        <v>252</v>
      </c>
      <c r="DW3" s="45" t="s">
        <v>253</v>
      </c>
      <c r="DX3" s="45" t="s">
        <v>254</v>
      </c>
      <c r="DY3" s="45" t="s">
        <v>255</v>
      </c>
      <c r="DZ3" s="45" t="s">
        <v>256</v>
      </c>
      <c r="EA3" s="45" t="s">
        <v>257</v>
      </c>
      <c r="EB3" s="45" t="s">
        <v>258</v>
      </c>
      <c r="EC3" s="45" t="s">
        <v>259</v>
      </c>
      <c r="ED3" s="45" t="s">
        <v>260</v>
      </c>
      <c r="EE3" s="45" t="s">
        <v>261</v>
      </c>
      <c r="EF3" s="45" t="s">
        <v>262</v>
      </c>
      <c r="EG3" s="45" t="s">
        <v>263</v>
      </c>
      <c r="EH3" s="45" t="s">
        <v>264</v>
      </c>
      <c r="EI3" s="45" t="s">
        <v>265</v>
      </c>
      <c r="EJ3" s="45" t="s">
        <v>266</v>
      </c>
      <c r="EK3" s="45" t="s">
        <v>267</v>
      </c>
      <c r="EL3" s="45" t="s">
        <v>268</v>
      </c>
      <c r="EM3" s="45" t="s">
        <v>269</v>
      </c>
      <c r="EN3" s="45" t="s">
        <v>270</v>
      </c>
      <c r="EO3" s="45" t="s">
        <v>271</v>
      </c>
      <c r="EP3" s="45" t="s">
        <v>272</v>
      </c>
      <c r="EQ3" s="45" t="s">
        <v>273</v>
      </c>
      <c r="ER3" s="45" t="s">
        <v>274</v>
      </c>
    </row>
    <row r="4" spans="2:148" ht="30.75" customHeight="1">
      <c r="B4" s="1639" t="s">
        <v>774</v>
      </c>
      <c r="C4" s="1640"/>
      <c r="D4" s="1640"/>
      <c r="E4" s="1640"/>
      <c r="F4" s="1640"/>
      <c r="G4" s="1640"/>
      <c r="H4" s="1640"/>
      <c r="I4" s="1640"/>
      <c r="J4" s="406" t="s">
        <v>379</v>
      </c>
      <c r="K4" s="163" t="s">
        <v>875</v>
      </c>
      <c r="L4" s="1635"/>
      <c r="M4" s="1635"/>
      <c r="N4" s="407" t="s">
        <v>376</v>
      </c>
      <c r="O4" s="1641"/>
      <c r="P4" s="1641"/>
      <c r="Q4" s="407" t="s">
        <v>377</v>
      </c>
      <c r="R4" s="1641"/>
      <c r="S4" s="1641"/>
      <c r="T4" s="407" t="s">
        <v>378</v>
      </c>
      <c r="U4" s="406" t="s">
        <v>380</v>
      </c>
      <c r="V4" s="406"/>
      <c r="W4" s="436"/>
      <c r="X4" s="436"/>
      <c r="Y4" s="1685"/>
      <c r="Z4" s="1685"/>
      <c r="AA4" s="1685"/>
      <c r="AB4" s="1685"/>
      <c r="AC4" s="1685"/>
      <c r="AD4" s="1685"/>
      <c r="AE4" s="1685"/>
      <c r="AF4" s="1685"/>
      <c r="AG4" s="1685"/>
      <c r="AH4" s="1685"/>
      <c r="AI4" s="1685"/>
      <c r="AJ4" s="1685"/>
      <c r="AK4" s="1685"/>
      <c r="AL4" s="1685"/>
      <c r="AM4" s="1685"/>
      <c r="AN4" s="1685"/>
      <c r="AO4" s="1685"/>
      <c r="AP4" s="1685"/>
      <c r="AQ4" s="1685"/>
      <c r="AR4" s="1685"/>
      <c r="AS4" s="1685"/>
      <c r="AT4" s="1685"/>
      <c r="AU4" s="1685"/>
      <c r="AV4" s="1686"/>
      <c r="DD4" s="46" t="s">
        <v>233</v>
      </c>
      <c r="DE4" s="47" t="s">
        <v>233</v>
      </c>
      <c r="DF4" s="48" t="s">
        <v>233</v>
      </c>
      <c r="DG4" s="49">
        <v>6</v>
      </c>
      <c r="DH4" s="46" t="s">
        <v>275</v>
      </c>
      <c r="DI4" s="49">
        <v>6</v>
      </c>
      <c r="DJ4" s="46" t="s">
        <v>233</v>
      </c>
      <c r="DK4" s="49">
        <v>6</v>
      </c>
      <c r="DL4" s="46" t="s">
        <v>276</v>
      </c>
      <c r="DM4" s="49">
        <v>5</v>
      </c>
      <c r="DN4" s="46" t="s">
        <v>233</v>
      </c>
      <c r="DO4" s="49">
        <v>5</v>
      </c>
      <c r="DP4" s="46" t="s">
        <v>277</v>
      </c>
      <c r="DQ4" s="49">
        <v>5</v>
      </c>
      <c r="DR4" s="46" t="s">
        <v>233</v>
      </c>
      <c r="DS4" s="49">
        <v>6</v>
      </c>
      <c r="DT4" s="46" t="s">
        <v>278</v>
      </c>
      <c r="DU4" s="49">
        <v>6</v>
      </c>
      <c r="DV4" s="46" t="s">
        <v>233</v>
      </c>
      <c r="DW4" s="49">
        <v>5</v>
      </c>
      <c r="DX4" s="46" t="s">
        <v>279</v>
      </c>
      <c r="DY4" s="49">
        <v>4</v>
      </c>
      <c r="DZ4" s="46" t="s">
        <v>233</v>
      </c>
      <c r="EA4" s="49">
        <v>6</v>
      </c>
      <c r="EB4" s="46" t="s">
        <v>280</v>
      </c>
      <c r="EC4" s="49">
        <v>5</v>
      </c>
      <c r="ED4" s="46" t="s">
        <v>233</v>
      </c>
      <c r="EE4" s="49">
        <v>7</v>
      </c>
      <c r="EF4" s="46" t="s">
        <v>281</v>
      </c>
      <c r="EG4" s="49">
        <v>4</v>
      </c>
      <c r="EH4" s="46" t="s">
        <v>233</v>
      </c>
      <c r="EI4" s="49">
        <v>3</v>
      </c>
      <c r="EJ4" s="46" t="s">
        <v>282</v>
      </c>
      <c r="EK4" s="49">
        <v>3</v>
      </c>
      <c r="EL4" s="46" t="s">
        <v>233</v>
      </c>
      <c r="EM4" s="49">
        <v>2</v>
      </c>
      <c r="EN4" s="46" t="s">
        <v>283</v>
      </c>
      <c r="EO4" s="49">
        <v>4</v>
      </c>
      <c r="EP4" s="46" t="s">
        <v>233</v>
      </c>
      <c r="EQ4" s="49">
        <v>88</v>
      </c>
      <c r="ER4" s="46" t="s">
        <v>233</v>
      </c>
    </row>
    <row r="5" spans="2:148" ht="29.25" customHeight="1" thickBot="1">
      <c r="B5" s="1642" t="s">
        <v>660</v>
      </c>
      <c r="C5" s="1643"/>
      <c r="D5" s="1643"/>
      <c r="E5" s="1643"/>
      <c r="F5" s="1643"/>
      <c r="G5" s="1643"/>
      <c r="H5" s="1643"/>
      <c r="I5" s="1643"/>
      <c r="J5" s="408" t="s">
        <v>379</v>
      </c>
      <c r="K5" s="409" t="s">
        <v>874</v>
      </c>
      <c r="L5" s="1656"/>
      <c r="M5" s="1656"/>
      <c r="N5" s="410" t="s">
        <v>376</v>
      </c>
      <c r="O5" s="1656"/>
      <c r="P5" s="1656"/>
      <c r="Q5" s="410" t="s">
        <v>377</v>
      </c>
      <c r="R5" s="1656"/>
      <c r="S5" s="1656"/>
      <c r="T5" s="410" t="s">
        <v>378</v>
      </c>
      <c r="U5" s="408" t="s">
        <v>380</v>
      </c>
      <c r="V5" s="411"/>
      <c r="W5" s="432"/>
      <c r="X5" s="432"/>
      <c r="Y5" s="432"/>
      <c r="Z5" s="1677" t="s">
        <v>614</v>
      </c>
      <c r="AA5" s="1678"/>
      <c r="AB5" s="1678"/>
      <c r="AC5" s="1678"/>
      <c r="AD5" s="1678"/>
      <c r="AE5" s="1678"/>
      <c r="AF5" s="1678"/>
      <c r="AG5" s="1678"/>
      <c r="AH5" s="433" t="s">
        <v>379</v>
      </c>
      <c r="AI5" s="434" t="s">
        <v>875</v>
      </c>
      <c r="AJ5" s="1676"/>
      <c r="AK5" s="1676"/>
      <c r="AL5" s="433" t="s">
        <v>376</v>
      </c>
      <c r="AM5" s="1676"/>
      <c r="AN5" s="1676"/>
      <c r="AO5" s="433" t="s">
        <v>377</v>
      </c>
      <c r="AP5" s="1676"/>
      <c r="AQ5" s="1676"/>
      <c r="AR5" s="433" t="s">
        <v>378</v>
      </c>
      <c r="AS5" s="433" t="s">
        <v>380</v>
      </c>
      <c r="AT5" s="433"/>
      <c r="AU5" s="433"/>
      <c r="AV5" s="435"/>
      <c r="CH5" s="2"/>
      <c r="DD5" s="50"/>
      <c r="DE5" s="51"/>
      <c r="DF5" s="52"/>
      <c r="DG5" s="53"/>
      <c r="DH5" s="50"/>
      <c r="DI5" s="53"/>
      <c r="DJ5" s="50"/>
      <c r="DK5" s="53"/>
      <c r="DL5" s="50"/>
      <c r="DM5" s="53"/>
      <c r="DN5" s="50"/>
      <c r="DO5" s="53"/>
      <c r="DP5" s="50"/>
      <c r="DQ5" s="53"/>
      <c r="DR5" s="50"/>
      <c r="DS5" s="53"/>
      <c r="DT5" s="50"/>
      <c r="DU5" s="53"/>
      <c r="DV5" s="50"/>
      <c r="DW5" s="53"/>
      <c r="DX5" s="50"/>
      <c r="DY5" s="53"/>
      <c r="DZ5" s="50"/>
      <c r="EA5" s="53"/>
      <c r="EB5" s="50"/>
      <c r="EC5" s="53"/>
      <c r="ED5" s="50"/>
      <c r="EE5" s="53"/>
      <c r="EF5" s="50"/>
      <c r="EG5" s="53"/>
      <c r="EH5" s="50"/>
      <c r="EI5" s="53"/>
      <c r="EJ5" s="50"/>
      <c r="EK5" s="53"/>
      <c r="EL5" s="50"/>
      <c r="EM5" s="53"/>
      <c r="EN5" s="50"/>
      <c r="EO5" s="53"/>
      <c r="EP5" s="50"/>
      <c r="EQ5" s="53"/>
      <c r="ER5" s="50"/>
    </row>
    <row r="6" spans="2:95" ht="13.5" customHeight="1" thickBot="1">
      <c r="B6" s="1650"/>
      <c r="C6" s="1651"/>
      <c r="D6" s="1651"/>
      <c r="E6" s="1651"/>
      <c r="F6" s="1651"/>
      <c r="G6" s="1652"/>
      <c r="H6" s="1653" t="s">
        <v>661</v>
      </c>
      <c r="I6" s="1654"/>
      <c r="J6" s="1654"/>
      <c r="K6" s="1654"/>
      <c r="L6" s="1654"/>
      <c r="M6" s="1654"/>
      <c r="N6" s="1654"/>
      <c r="O6" s="1654"/>
      <c r="P6" s="1655"/>
      <c r="Q6" s="1674" t="s">
        <v>616</v>
      </c>
      <c r="R6" s="1674"/>
      <c r="S6" s="1674"/>
      <c r="T6" s="1674"/>
      <c r="U6" s="1674"/>
      <c r="V6" s="1674"/>
      <c r="W6" s="1674"/>
      <c r="X6" s="1674"/>
      <c r="Y6" s="1675"/>
      <c r="Z6" s="1647"/>
      <c r="AA6" s="1648"/>
      <c r="AB6" s="1648"/>
      <c r="AC6" s="1648"/>
      <c r="AD6" s="1648"/>
      <c r="AE6" s="1684" t="s">
        <v>661</v>
      </c>
      <c r="AF6" s="1684"/>
      <c r="AG6" s="1684"/>
      <c r="AH6" s="1684"/>
      <c r="AI6" s="1684"/>
      <c r="AJ6" s="1684"/>
      <c r="AK6" s="1684"/>
      <c r="AL6" s="1684"/>
      <c r="AM6" s="1684"/>
      <c r="AN6" s="1674" t="s">
        <v>617</v>
      </c>
      <c r="AO6" s="1674"/>
      <c r="AP6" s="1674"/>
      <c r="AQ6" s="1674"/>
      <c r="AR6" s="1674"/>
      <c r="AS6" s="1674"/>
      <c r="AT6" s="1674"/>
      <c r="AU6" s="1674"/>
      <c r="AV6" s="1682"/>
      <c r="CG6" s="2"/>
      <c r="CH6" s="2"/>
      <c r="CI6" s="2"/>
      <c r="CJ6" s="2"/>
      <c r="CK6" s="2"/>
      <c r="CL6" s="2"/>
      <c r="CM6" s="2"/>
      <c r="CN6" s="2"/>
      <c r="CO6" s="2"/>
      <c r="CP6" s="2"/>
      <c r="CQ6" s="2"/>
    </row>
    <row r="7" spans="2:169" ht="18.75" customHeight="1" thickTop="1">
      <c r="B7" s="1644" t="s">
        <v>618</v>
      </c>
      <c r="C7" s="1645"/>
      <c r="D7" s="1645"/>
      <c r="E7" s="1645"/>
      <c r="F7" s="1645"/>
      <c r="G7" s="1646"/>
      <c r="H7" s="1632"/>
      <c r="I7" s="1633"/>
      <c r="J7" s="1633"/>
      <c r="K7" s="1633"/>
      <c r="L7" s="1633"/>
      <c r="M7" s="1633"/>
      <c r="N7" s="1633"/>
      <c r="O7" s="1633"/>
      <c r="P7" s="1634"/>
      <c r="Q7" s="1669"/>
      <c r="R7" s="1670"/>
      <c r="S7" s="1670"/>
      <c r="T7" s="1670"/>
      <c r="U7" s="1670"/>
      <c r="V7" s="1670"/>
      <c r="W7" s="1670"/>
      <c r="X7" s="1670"/>
      <c r="Y7" s="1670"/>
      <c r="Z7" s="1671" t="s">
        <v>621</v>
      </c>
      <c r="AA7" s="1672"/>
      <c r="AB7" s="1672"/>
      <c r="AC7" s="1672"/>
      <c r="AD7" s="1673"/>
      <c r="AE7" s="1683"/>
      <c r="AF7" s="1683"/>
      <c r="AG7" s="1683"/>
      <c r="AH7" s="1683"/>
      <c r="AI7" s="1683"/>
      <c r="AJ7" s="1683"/>
      <c r="AK7" s="1683"/>
      <c r="AL7" s="1683"/>
      <c r="AM7" s="1683"/>
      <c r="AN7" s="1658"/>
      <c r="AO7" s="1658"/>
      <c r="AP7" s="1658"/>
      <c r="AQ7" s="1658"/>
      <c r="AR7" s="1658"/>
      <c r="AS7" s="1658"/>
      <c r="AT7" s="1658"/>
      <c r="AU7" s="1658"/>
      <c r="AV7" s="1659"/>
      <c r="CG7" s="2"/>
      <c r="CH7" s="2"/>
      <c r="CI7" s="2"/>
      <c r="CJ7" s="2"/>
      <c r="CK7" s="2"/>
      <c r="CL7" s="2"/>
      <c r="CM7" s="2"/>
      <c r="CN7" s="2"/>
      <c r="CO7" s="2"/>
      <c r="CP7" s="2"/>
      <c r="CQ7" s="2"/>
      <c r="FM7" s="17" t="s">
        <v>1106</v>
      </c>
    </row>
    <row r="8" spans="2:169" ht="18.75" customHeight="1" thickBot="1">
      <c r="B8" s="1494" t="s">
        <v>622</v>
      </c>
      <c r="C8" s="1495"/>
      <c r="D8" s="1496" t="s">
        <v>591</v>
      </c>
      <c r="E8" s="1496"/>
      <c r="F8" s="1496"/>
      <c r="G8" s="1496"/>
      <c r="H8" s="1617"/>
      <c r="I8" s="1617"/>
      <c r="J8" s="1617"/>
      <c r="K8" s="1617"/>
      <c r="L8" s="1617"/>
      <c r="M8" s="1617"/>
      <c r="N8" s="1617"/>
      <c r="O8" s="1617"/>
      <c r="P8" s="1617"/>
      <c r="Q8" s="1591"/>
      <c r="R8" s="1591"/>
      <c r="S8" s="1591"/>
      <c r="T8" s="1591"/>
      <c r="U8" s="1591"/>
      <c r="V8" s="1591"/>
      <c r="W8" s="1591"/>
      <c r="X8" s="1591"/>
      <c r="Y8" s="1599"/>
      <c r="Z8" s="1588" t="s">
        <v>625</v>
      </c>
      <c r="AA8" s="1589"/>
      <c r="AB8" s="1589"/>
      <c r="AC8" s="1589"/>
      <c r="AD8" s="1590"/>
      <c r="AE8" s="1559"/>
      <c r="AF8" s="1560"/>
      <c r="AG8" s="1560"/>
      <c r="AH8" s="1560"/>
      <c r="AI8" s="1560"/>
      <c r="AJ8" s="1560"/>
      <c r="AK8" s="1560"/>
      <c r="AL8" s="1560"/>
      <c r="AM8" s="1603"/>
      <c r="AN8" s="1599"/>
      <c r="AO8" s="1600"/>
      <c r="AP8" s="1600"/>
      <c r="AQ8" s="1600"/>
      <c r="AR8" s="1600"/>
      <c r="AS8" s="1600"/>
      <c r="AT8" s="1600"/>
      <c r="AU8" s="1600"/>
      <c r="AV8" s="1601"/>
      <c r="CG8" s="2"/>
      <c r="CH8" s="2"/>
      <c r="CI8" s="2"/>
      <c r="CJ8" s="2"/>
      <c r="CK8" s="2"/>
      <c r="CL8" s="2"/>
      <c r="CM8" s="2"/>
      <c r="CN8" s="2"/>
      <c r="CO8" s="2"/>
      <c r="CP8" s="2"/>
      <c r="CQ8" s="2"/>
      <c r="FM8" s="17" t="s">
        <v>1107</v>
      </c>
    </row>
    <row r="9" spans="2:173" ht="18.75" customHeight="1">
      <c r="B9" s="1494"/>
      <c r="C9" s="1495"/>
      <c r="D9" s="1496" t="s">
        <v>593</v>
      </c>
      <c r="E9" s="1496"/>
      <c r="F9" s="1496"/>
      <c r="G9" s="1496"/>
      <c r="H9" s="1617"/>
      <c r="I9" s="1617"/>
      <c r="J9" s="1617"/>
      <c r="K9" s="1617"/>
      <c r="L9" s="1617"/>
      <c r="M9" s="1617"/>
      <c r="N9" s="1617"/>
      <c r="O9" s="1617"/>
      <c r="P9" s="1617"/>
      <c r="Q9" s="1591"/>
      <c r="R9" s="1591"/>
      <c r="S9" s="1591"/>
      <c r="T9" s="1591"/>
      <c r="U9" s="1591"/>
      <c r="V9" s="1591"/>
      <c r="W9" s="1591"/>
      <c r="X9" s="1591"/>
      <c r="Y9" s="1599"/>
      <c r="Z9" s="1588" t="s">
        <v>626</v>
      </c>
      <c r="AA9" s="1589"/>
      <c r="AB9" s="1589"/>
      <c r="AC9" s="1589"/>
      <c r="AD9" s="1590"/>
      <c r="AE9" s="1559"/>
      <c r="AF9" s="1560"/>
      <c r="AG9" s="1560"/>
      <c r="AH9" s="1560"/>
      <c r="AI9" s="1560"/>
      <c r="AJ9" s="1560"/>
      <c r="AK9" s="1560"/>
      <c r="AL9" s="1560"/>
      <c r="AM9" s="1603"/>
      <c r="AN9" s="1599"/>
      <c r="AO9" s="1600"/>
      <c r="AP9" s="1600"/>
      <c r="AQ9" s="1600"/>
      <c r="AR9" s="1600"/>
      <c r="AS9" s="1600"/>
      <c r="AT9" s="1600"/>
      <c r="AU9" s="1600"/>
      <c r="AV9" s="1601"/>
      <c r="BO9" s="2"/>
      <c r="BP9" s="2"/>
      <c r="BQ9" s="2"/>
      <c r="BR9" s="2"/>
      <c r="BS9" s="2"/>
      <c r="BT9" s="2"/>
      <c r="BU9" s="2"/>
      <c r="BV9" s="2"/>
      <c r="BW9" s="2"/>
      <c r="BX9" s="2"/>
      <c r="BY9" s="2"/>
      <c r="BZ9" s="2"/>
      <c r="CG9" s="2"/>
      <c r="CH9" s="2"/>
      <c r="CI9" s="2"/>
      <c r="CJ9" s="2"/>
      <c r="CK9" s="2"/>
      <c r="CL9" s="2"/>
      <c r="CM9" s="2"/>
      <c r="CN9" s="2"/>
      <c r="CO9" s="2"/>
      <c r="CP9" s="2"/>
      <c r="CQ9" s="2"/>
      <c r="DD9" s="1544" t="s">
        <v>592</v>
      </c>
      <c r="DE9" s="1533"/>
      <c r="DF9" s="1533"/>
      <c r="DG9" s="1533"/>
      <c r="DH9" s="1533"/>
      <c r="DI9" s="1534"/>
      <c r="DJ9" s="1624">
        <f>IF(DG4="","",DG4)</f>
        <v>6</v>
      </c>
      <c r="DK9" s="1625"/>
      <c r="DL9" s="1625"/>
      <c r="DM9" s="1625"/>
      <c r="DN9" s="1626"/>
      <c r="DO9" s="1624">
        <f aca="true" t="shared" si="0" ref="DO9:DO26">DJ9</f>
        <v>6</v>
      </c>
      <c r="DP9" s="1625"/>
      <c r="DQ9" s="1625"/>
      <c r="DR9" s="1625"/>
      <c r="DS9" s="1626"/>
      <c r="DT9" s="1627" t="str">
        <f>IF(DH4="","",DH4)</f>
        <v>あ</v>
      </c>
      <c r="DU9" s="1628"/>
      <c r="DV9" s="1628"/>
      <c r="DW9" s="1628"/>
      <c r="DX9" s="1628"/>
      <c r="DY9" s="1628"/>
      <c r="DZ9" s="1628"/>
      <c r="EA9" s="1628"/>
      <c r="EB9" s="1628"/>
      <c r="EC9" s="1628"/>
      <c r="ED9" s="1628"/>
      <c r="EE9" s="1628"/>
      <c r="EF9" s="1628"/>
      <c r="EG9" s="1628"/>
      <c r="EH9" s="1628"/>
      <c r="EI9" s="1628"/>
      <c r="EJ9" s="1628"/>
      <c r="EK9" s="1628"/>
      <c r="EL9" s="1628"/>
      <c r="EM9" s="1628"/>
      <c r="EN9" s="1628"/>
      <c r="EO9" s="1628"/>
      <c r="EP9" s="1628"/>
      <c r="EQ9" s="1628"/>
      <c r="ER9" s="1628"/>
      <c r="ES9" s="1628"/>
      <c r="ET9" s="1628"/>
      <c r="EU9" s="1628"/>
      <c r="EV9" s="1629"/>
      <c r="FI9" s="7" t="s">
        <v>592</v>
      </c>
      <c r="FP9" s="7" t="s">
        <v>1161</v>
      </c>
      <c r="FQ9" s="7" t="s">
        <v>1162</v>
      </c>
    </row>
    <row r="10" spans="2:173" ht="18.75" customHeight="1">
      <c r="B10" s="1494"/>
      <c r="C10" s="1495"/>
      <c r="D10" s="1496" t="s">
        <v>627</v>
      </c>
      <c r="E10" s="1496"/>
      <c r="F10" s="1496"/>
      <c r="G10" s="1496"/>
      <c r="H10" s="1617"/>
      <c r="I10" s="1617"/>
      <c r="J10" s="1617"/>
      <c r="K10" s="1617"/>
      <c r="L10" s="1617"/>
      <c r="M10" s="1617"/>
      <c r="N10" s="1617"/>
      <c r="O10" s="1617"/>
      <c r="P10" s="1617"/>
      <c r="Q10" s="1591"/>
      <c r="R10" s="1591"/>
      <c r="S10" s="1591"/>
      <c r="T10" s="1591"/>
      <c r="U10" s="1591"/>
      <c r="V10" s="1591"/>
      <c r="W10" s="1591"/>
      <c r="X10" s="1591"/>
      <c r="Y10" s="1599"/>
      <c r="Z10" s="1588" t="s">
        <v>628</v>
      </c>
      <c r="AA10" s="1589"/>
      <c r="AB10" s="1589"/>
      <c r="AC10" s="1589"/>
      <c r="AD10" s="1590"/>
      <c r="AE10" s="1559"/>
      <c r="AF10" s="1560"/>
      <c r="AG10" s="1560"/>
      <c r="AH10" s="1560"/>
      <c r="AI10" s="1560"/>
      <c r="AJ10" s="1560"/>
      <c r="AK10" s="1560"/>
      <c r="AL10" s="1560"/>
      <c r="AM10" s="1603"/>
      <c r="AN10" s="1599"/>
      <c r="AO10" s="1600"/>
      <c r="AP10" s="1600"/>
      <c r="AQ10" s="1600"/>
      <c r="AR10" s="1600"/>
      <c r="AS10" s="1600"/>
      <c r="AT10" s="1600"/>
      <c r="AU10" s="1600"/>
      <c r="AV10" s="1601"/>
      <c r="BO10" s="2"/>
      <c r="BP10" s="2"/>
      <c r="BQ10" s="2"/>
      <c r="BR10" s="2"/>
      <c r="BT10" s="2"/>
      <c r="BU10" s="2"/>
      <c r="BV10" s="2"/>
      <c r="BW10" s="2"/>
      <c r="BX10" s="2"/>
      <c r="BY10" s="2"/>
      <c r="BZ10" s="2"/>
      <c r="CG10" s="2"/>
      <c r="CH10" s="2"/>
      <c r="CI10" s="2"/>
      <c r="CJ10" s="2"/>
      <c r="CK10" s="2"/>
      <c r="CL10" s="2"/>
      <c r="CM10" s="2"/>
      <c r="CN10" s="2"/>
      <c r="CO10" s="2"/>
      <c r="CP10" s="2"/>
      <c r="CQ10" s="2"/>
      <c r="DD10" s="1532" t="s">
        <v>629</v>
      </c>
      <c r="DE10" s="1533"/>
      <c r="DF10" s="1533"/>
      <c r="DG10" s="1533"/>
      <c r="DH10" s="1533"/>
      <c r="DI10" s="1534"/>
      <c r="DJ10" s="1529">
        <f>IF(DI4="","",DI4)</f>
        <v>6</v>
      </c>
      <c r="DK10" s="1530"/>
      <c r="DL10" s="1530"/>
      <c r="DM10" s="1530"/>
      <c r="DN10" s="1531"/>
      <c r="DO10" s="1529">
        <f t="shared" si="0"/>
        <v>6</v>
      </c>
      <c r="DP10" s="1530"/>
      <c r="DQ10" s="1530"/>
      <c r="DR10" s="1530"/>
      <c r="DS10" s="1531"/>
      <c r="DT10" s="1535">
        <f>IF(DJ4="","",DJ4)</f>
      </c>
      <c r="DU10" s="1536"/>
      <c r="DV10" s="1536"/>
      <c r="DW10" s="1536"/>
      <c r="DX10" s="1536"/>
      <c r="DY10" s="1536"/>
      <c r="DZ10" s="1536"/>
      <c r="EA10" s="1536"/>
      <c r="EB10" s="1536"/>
      <c r="EC10" s="1536"/>
      <c r="ED10" s="1536"/>
      <c r="EE10" s="1536"/>
      <c r="EF10" s="1536"/>
      <c r="EG10" s="1536"/>
      <c r="EH10" s="1536"/>
      <c r="EI10" s="1536"/>
      <c r="EJ10" s="1536"/>
      <c r="EK10" s="1536"/>
      <c r="EL10" s="1536"/>
      <c r="EM10" s="1536"/>
      <c r="EN10" s="1536"/>
      <c r="EO10" s="1536"/>
      <c r="EP10" s="1536"/>
      <c r="EQ10" s="1536"/>
      <c r="ER10" s="1536"/>
      <c r="ES10" s="1536"/>
      <c r="ET10" s="1536"/>
      <c r="EU10" s="1536"/>
      <c r="EV10" s="1537"/>
      <c r="FI10" s="7" t="s">
        <v>629</v>
      </c>
      <c r="FP10" s="7" t="s">
        <v>1163</v>
      </c>
      <c r="FQ10" s="7" t="s">
        <v>1164</v>
      </c>
    </row>
    <row r="11" spans="2:173" ht="18.75" customHeight="1">
      <c r="B11" s="1494"/>
      <c r="C11" s="1495"/>
      <c r="D11" s="1496" t="s">
        <v>630</v>
      </c>
      <c r="E11" s="1496"/>
      <c r="F11" s="1496"/>
      <c r="G11" s="1496"/>
      <c r="H11" s="1617"/>
      <c r="I11" s="1617"/>
      <c r="J11" s="1617"/>
      <c r="K11" s="1617"/>
      <c r="L11" s="1617"/>
      <c r="M11" s="1617"/>
      <c r="N11" s="1617"/>
      <c r="O11" s="1617"/>
      <c r="P11" s="1617"/>
      <c r="Q11" s="1591"/>
      <c r="R11" s="1591"/>
      <c r="S11" s="1591"/>
      <c r="T11" s="1591"/>
      <c r="U11" s="1591"/>
      <c r="V11" s="1591"/>
      <c r="W11" s="1591"/>
      <c r="X11" s="1591"/>
      <c r="Y11" s="1599"/>
      <c r="Z11" s="1588" t="s">
        <v>631</v>
      </c>
      <c r="AA11" s="1589"/>
      <c r="AB11" s="1589"/>
      <c r="AC11" s="1589"/>
      <c r="AD11" s="1590"/>
      <c r="AE11" s="1559"/>
      <c r="AF11" s="1560"/>
      <c r="AG11" s="1560"/>
      <c r="AH11" s="1560"/>
      <c r="AI11" s="1560"/>
      <c r="AJ11" s="1560"/>
      <c r="AK11" s="1560"/>
      <c r="AL11" s="1560"/>
      <c r="AM11" s="1603"/>
      <c r="AN11" s="1599"/>
      <c r="AO11" s="1600"/>
      <c r="AP11" s="1600"/>
      <c r="AQ11" s="1600"/>
      <c r="AR11" s="1600"/>
      <c r="AS11" s="1600"/>
      <c r="AT11" s="1600"/>
      <c r="AU11" s="1600"/>
      <c r="AV11" s="1601"/>
      <c r="BO11" s="2"/>
      <c r="BP11" s="2"/>
      <c r="BQ11" s="2"/>
      <c r="BR11" s="2"/>
      <c r="BT11" s="2"/>
      <c r="BU11" s="2"/>
      <c r="BV11" s="2"/>
      <c r="BW11" s="2"/>
      <c r="BX11" s="2"/>
      <c r="BY11" s="2"/>
      <c r="BZ11" s="2"/>
      <c r="CG11" s="2"/>
      <c r="CH11" s="2"/>
      <c r="CI11" s="2"/>
      <c r="CJ11" s="2"/>
      <c r="CK11" s="2"/>
      <c r="CL11" s="2"/>
      <c r="CM11" s="2"/>
      <c r="CN11" s="2"/>
      <c r="CO11" s="2"/>
      <c r="CP11" s="2"/>
      <c r="CQ11" s="2"/>
      <c r="DD11" s="1544" t="s">
        <v>632</v>
      </c>
      <c r="DE11" s="1533"/>
      <c r="DF11" s="1533"/>
      <c r="DG11" s="1533"/>
      <c r="DH11" s="1533"/>
      <c r="DI11" s="1534"/>
      <c r="DJ11" s="1529">
        <f>IF(DK4="","",DK4)</f>
        <v>6</v>
      </c>
      <c r="DK11" s="1530"/>
      <c r="DL11" s="1530"/>
      <c r="DM11" s="1530"/>
      <c r="DN11" s="1531"/>
      <c r="DO11" s="1529">
        <f t="shared" si="0"/>
        <v>6</v>
      </c>
      <c r="DP11" s="1530"/>
      <c r="DQ11" s="1530"/>
      <c r="DR11" s="1530"/>
      <c r="DS11" s="1531"/>
      <c r="DT11" s="1535" t="str">
        <f>IF(DL4="","",DL4)</f>
        <v>い</v>
      </c>
      <c r="DU11" s="1536"/>
      <c r="DV11" s="1536"/>
      <c r="DW11" s="1536"/>
      <c r="DX11" s="1536"/>
      <c r="DY11" s="1536"/>
      <c r="DZ11" s="1536"/>
      <c r="EA11" s="1536"/>
      <c r="EB11" s="1536"/>
      <c r="EC11" s="1536"/>
      <c r="ED11" s="1536"/>
      <c r="EE11" s="1536"/>
      <c r="EF11" s="1536"/>
      <c r="EG11" s="1536"/>
      <c r="EH11" s="1536"/>
      <c r="EI11" s="1536"/>
      <c r="EJ11" s="1536"/>
      <c r="EK11" s="1536"/>
      <c r="EL11" s="1536"/>
      <c r="EM11" s="1536"/>
      <c r="EN11" s="1536"/>
      <c r="EO11" s="1536"/>
      <c r="EP11" s="1536"/>
      <c r="EQ11" s="1536"/>
      <c r="ER11" s="1536"/>
      <c r="ES11" s="1536"/>
      <c r="ET11" s="1536"/>
      <c r="EU11" s="1536"/>
      <c r="EV11" s="1537"/>
      <c r="FI11" s="7" t="s">
        <v>632</v>
      </c>
      <c r="FP11" s="7" t="s">
        <v>1165</v>
      </c>
      <c r="FQ11" s="7" t="s">
        <v>1166</v>
      </c>
    </row>
    <row r="12" spans="2:173" ht="18.75" customHeight="1" thickBot="1">
      <c r="B12" s="1630"/>
      <c r="C12" s="1631"/>
      <c r="D12" s="1620" t="s">
        <v>633</v>
      </c>
      <c r="E12" s="1620"/>
      <c r="F12" s="1620"/>
      <c r="G12" s="1620"/>
      <c r="H12" s="1621"/>
      <c r="I12" s="1621"/>
      <c r="J12" s="1621"/>
      <c r="K12" s="1621"/>
      <c r="L12" s="1621"/>
      <c r="M12" s="1621"/>
      <c r="N12" s="1621"/>
      <c r="O12" s="1621"/>
      <c r="P12" s="1621"/>
      <c r="Q12" s="1622"/>
      <c r="R12" s="1622"/>
      <c r="S12" s="1622"/>
      <c r="T12" s="1622"/>
      <c r="U12" s="1622"/>
      <c r="V12" s="1622"/>
      <c r="W12" s="1622"/>
      <c r="X12" s="1622"/>
      <c r="Y12" s="1623"/>
      <c r="Z12" s="1588" t="s">
        <v>634</v>
      </c>
      <c r="AA12" s="1589"/>
      <c r="AB12" s="1589"/>
      <c r="AC12" s="1589"/>
      <c r="AD12" s="1590"/>
      <c r="AE12" s="1559"/>
      <c r="AF12" s="1560"/>
      <c r="AG12" s="1560"/>
      <c r="AH12" s="1560"/>
      <c r="AI12" s="1560"/>
      <c r="AJ12" s="1560"/>
      <c r="AK12" s="1560"/>
      <c r="AL12" s="1560"/>
      <c r="AM12" s="1603"/>
      <c r="AN12" s="1599"/>
      <c r="AO12" s="1600"/>
      <c r="AP12" s="1600"/>
      <c r="AQ12" s="1600"/>
      <c r="AR12" s="1600"/>
      <c r="AS12" s="1600"/>
      <c r="AT12" s="1600"/>
      <c r="AU12" s="1600"/>
      <c r="AV12" s="1601"/>
      <c r="BO12" s="2"/>
      <c r="BP12" s="2"/>
      <c r="BQ12" s="2"/>
      <c r="BR12" s="2"/>
      <c r="BT12" s="2"/>
      <c r="BU12" s="2"/>
      <c r="BV12" s="2"/>
      <c r="BW12" s="2"/>
      <c r="BX12" s="2"/>
      <c r="BY12" s="2"/>
      <c r="CG12" s="2"/>
      <c r="CH12" s="2"/>
      <c r="CI12" s="2"/>
      <c r="CJ12" s="2"/>
      <c r="CK12" s="2"/>
      <c r="CL12" s="2"/>
      <c r="CM12" s="2"/>
      <c r="CN12" s="2"/>
      <c r="CO12" s="2"/>
      <c r="CP12" s="2"/>
      <c r="CQ12" s="2"/>
      <c r="DD12" s="1532" t="s">
        <v>635</v>
      </c>
      <c r="DE12" s="1533"/>
      <c r="DF12" s="1533"/>
      <c r="DG12" s="1533"/>
      <c r="DH12" s="1533"/>
      <c r="DI12" s="1534"/>
      <c r="DJ12" s="1529">
        <f>IF(DM4="","",DM4)</f>
        <v>5</v>
      </c>
      <c r="DK12" s="1530"/>
      <c r="DL12" s="1530"/>
      <c r="DM12" s="1530"/>
      <c r="DN12" s="1531"/>
      <c r="DO12" s="1529">
        <f t="shared" si="0"/>
        <v>5</v>
      </c>
      <c r="DP12" s="1530"/>
      <c r="DQ12" s="1530"/>
      <c r="DR12" s="1530"/>
      <c r="DS12" s="1531"/>
      <c r="DT12" s="1535">
        <f>IF(DN4="","",DN4)</f>
      </c>
      <c r="DU12" s="1536"/>
      <c r="DV12" s="1536"/>
      <c r="DW12" s="1536"/>
      <c r="DX12" s="1536"/>
      <c r="DY12" s="1536"/>
      <c r="DZ12" s="1536"/>
      <c r="EA12" s="1536"/>
      <c r="EB12" s="1536"/>
      <c r="EC12" s="1536"/>
      <c r="ED12" s="1536"/>
      <c r="EE12" s="1536"/>
      <c r="EF12" s="1536"/>
      <c r="EG12" s="1536"/>
      <c r="EH12" s="1536"/>
      <c r="EI12" s="1536"/>
      <c r="EJ12" s="1536"/>
      <c r="EK12" s="1536"/>
      <c r="EL12" s="1536"/>
      <c r="EM12" s="1536"/>
      <c r="EN12" s="1536"/>
      <c r="EO12" s="1536"/>
      <c r="EP12" s="1536"/>
      <c r="EQ12" s="1536"/>
      <c r="ER12" s="1536"/>
      <c r="ES12" s="1536"/>
      <c r="ET12" s="1536"/>
      <c r="EU12" s="1536"/>
      <c r="EV12" s="1537"/>
      <c r="FI12" s="7" t="s">
        <v>635</v>
      </c>
      <c r="FP12" s="7" t="s">
        <v>1167</v>
      </c>
      <c r="FQ12" s="7" t="s">
        <v>1168</v>
      </c>
    </row>
    <row r="13" spans="2:173" ht="18.75" customHeight="1">
      <c r="B13" s="1604" t="s">
        <v>636</v>
      </c>
      <c r="C13" s="1605"/>
      <c r="D13" s="1608" t="s">
        <v>637</v>
      </c>
      <c r="E13" s="1610" t="s">
        <v>638</v>
      </c>
      <c r="F13" s="1611"/>
      <c r="G13" s="1612"/>
      <c r="H13" s="1613"/>
      <c r="I13" s="1613"/>
      <c r="J13" s="1613"/>
      <c r="K13" s="1613"/>
      <c r="L13" s="1613"/>
      <c r="M13" s="1613"/>
      <c r="N13" s="1613"/>
      <c r="O13" s="1613"/>
      <c r="P13" s="1613"/>
      <c r="Q13" s="1618"/>
      <c r="R13" s="1618"/>
      <c r="S13" s="1618"/>
      <c r="T13" s="1618"/>
      <c r="U13" s="1618"/>
      <c r="V13" s="1618"/>
      <c r="W13" s="1618"/>
      <c r="X13" s="1618"/>
      <c r="Y13" s="1619"/>
      <c r="Z13" s="1588" t="s">
        <v>656</v>
      </c>
      <c r="AA13" s="1589"/>
      <c r="AB13" s="1589"/>
      <c r="AC13" s="1589"/>
      <c r="AD13" s="1590"/>
      <c r="AE13" s="1559"/>
      <c r="AF13" s="1560"/>
      <c r="AG13" s="1560"/>
      <c r="AH13" s="1560"/>
      <c r="AI13" s="1560"/>
      <c r="AJ13" s="1560"/>
      <c r="AK13" s="1560"/>
      <c r="AL13" s="1560"/>
      <c r="AM13" s="1603"/>
      <c r="AN13" s="1599"/>
      <c r="AO13" s="1600"/>
      <c r="AP13" s="1600"/>
      <c r="AQ13" s="1600"/>
      <c r="AR13" s="1600"/>
      <c r="AS13" s="1600"/>
      <c r="AT13" s="1600"/>
      <c r="AU13" s="1600"/>
      <c r="AV13" s="1601"/>
      <c r="BO13" s="2"/>
      <c r="BP13" s="2"/>
      <c r="BQ13" s="2"/>
      <c r="BR13" s="2"/>
      <c r="BT13" s="2"/>
      <c r="BU13" s="2"/>
      <c r="BV13" s="2"/>
      <c r="BW13" s="2"/>
      <c r="BX13" s="2"/>
      <c r="BY13" s="2"/>
      <c r="CG13" s="2"/>
      <c r="CH13" s="2"/>
      <c r="CI13" s="2"/>
      <c r="CJ13" s="2"/>
      <c r="CK13" s="2"/>
      <c r="CL13" s="2"/>
      <c r="CM13" s="2"/>
      <c r="CN13" s="2"/>
      <c r="CO13" s="2"/>
      <c r="CP13" s="2"/>
      <c r="CQ13" s="2"/>
      <c r="DD13" s="1544" t="s">
        <v>668</v>
      </c>
      <c r="DE13" s="1533"/>
      <c r="DF13" s="1533"/>
      <c r="DG13" s="1533"/>
      <c r="DH13" s="1533"/>
      <c r="DI13" s="1534"/>
      <c r="DJ13" s="1529">
        <f>IF(DO4="","",DO4)</f>
        <v>5</v>
      </c>
      <c r="DK13" s="1530"/>
      <c r="DL13" s="1530"/>
      <c r="DM13" s="1530"/>
      <c r="DN13" s="1531"/>
      <c r="DO13" s="1529">
        <f t="shared" si="0"/>
        <v>5</v>
      </c>
      <c r="DP13" s="1530"/>
      <c r="DQ13" s="1530"/>
      <c r="DR13" s="1530"/>
      <c r="DS13" s="1531"/>
      <c r="DT13" s="1535" t="str">
        <f>IF(DP4="","",DP4)</f>
        <v>う</v>
      </c>
      <c r="DU13" s="1536"/>
      <c r="DV13" s="1536"/>
      <c r="DW13" s="1536"/>
      <c r="DX13" s="1536"/>
      <c r="DY13" s="1536"/>
      <c r="DZ13" s="1536"/>
      <c r="EA13" s="1536"/>
      <c r="EB13" s="1536"/>
      <c r="EC13" s="1536"/>
      <c r="ED13" s="1536"/>
      <c r="EE13" s="1536"/>
      <c r="EF13" s="1536"/>
      <c r="EG13" s="1536"/>
      <c r="EH13" s="1536"/>
      <c r="EI13" s="1536"/>
      <c r="EJ13" s="1536"/>
      <c r="EK13" s="1536"/>
      <c r="EL13" s="1536"/>
      <c r="EM13" s="1536"/>
      <c r="EN13" s="1536"/>
      <c r="EO13" s="1536"/>
      <c r="EP13" s="1536"/>
      <c r="EQ13" s="1536"/>
      <c r="ER13" s="1536"/>
      <c r="ES13" s="1536"/>
      <c r="ET13" s="1536"/>
      <c r="EU13" s="1536"/>
      <c r="EV13" s="1537"/>
      <c r="FI13" s="7" t="s">
        <v>668</v>
      </c>
      <c r="FP13" s="7" t="s">
        <v>1169</v>
      </c>
      <c r="FQ13" s="7" t="s">
        <v>1170</v>
      </c>
    </row>
    <row r="14" spans="2:173" ht="18.75" customHeight="1">
      <c r="B14" s="1503"/>
      <c r="C14" s="1504"/>
      <c r="D14" s="1609"/>
      <c r="E14" s="1614" t="s">
        <v>669</v>
      </c>
      <c r="F14" s="1615"/>
      <c r="G14" s="1616"/>
      <c r="H14" s="1617"/>
      <c r="I14" s="1617"/>
      <c r="J14" s="1617"/>
      <c r="K14" s="1617"/>
      <c r="L14" s="1617"/>
      <c r="M14" s="1617"/>
      <c r="N14" s="1617"/>
      <c r="O14" s="1617"/>
      <c r="P14" s="1617"/>
      <c r="Q14" s="1591"/>
      <c r="R14" s="1591"/>
      <c r="S14" s="1591"/>
      <c r="T14" s="1591"/>
      <c r="U14" s="1591"/>
      <c r="V14" s="1591"/>
      <c r="W14" s="1591"/>
      <c r="X14" s="1591"/>
      <c r="Y14" s="1592"/>
      <c r="Z14" s="1588" t="s">
        <v>670</v>
      </c>
      <c r="AA14" s="1589"/>
      <c r="AB14" s="1589"/>
      <c r="AC14" s="1589"/>
      <c r="AD14" s="1590"/>
      <c r="AE14" s="1559"/>
      <c r="AF14" s="1560"/>
      <c r="AG14" s="1560"/>
      <c r="AH14" s="1560"/>
      <c r="AI14" s="1560"/>
      <c r="AJ14" s="1560"/>
      <c r="AK14" s="1560"/>
      <c r="AL14" s="1560"/>
      <c r="AM14" s="1603"/>
      <c r="AN14" s="1599"/>
      <c r="AO14" s="1600"/>
      <c r="AP14" s="1600"/>
      <c r="AQ14" s="1600"/>
      <c r="AR14" s="1600"/>
      <c r="AS14" s="1600"/>
      <c r="AT14" s="1600"/>
      <c r="AU14" s="1600"/>
      <c r="AV14" s="1601"/>
      <c r="BO14" s="2"/>
      <c r="BP14" s="2"/>
      <c r="BQ14" s="2"/>
      <c r="BR14" s="2"/>
      <c r="BU14" s="2"/>
      <c r="BV14" s="2"/>
      <c r="BW14" s="2"/>
      <c r="BX14" s="2"/>
      <c r="BY14" s="2"/>
      <c r="BZ14" s="2"/>
      <c r="CG14" s="2"/>
      <c r="CI14" s="2"/>
      <c r="CJ14" s="2"/>
      <c r="CK14" s="2"/>
      <c r="CL14" s="2"/>
      <c r="CM14" s="2"/>
      <c r="CN14" s="2"/>
      <c r="CO14" s="2"/>
      <c r="CP14" s="2"/>
      <c r="CQ14" s="2"/>
      <c r="DD14" s="1532" t="s">
        <v>671</v>
      </c>
      <c r="DE14" s="1533"/>
      <c r="DF14" s="1533"/>
      <c r="DG14" s="1533"/>
      <c r="DH14" s="1533"/>
      <c r="DI14" s="1534"/>
      <c r="DJ14" s="1529">
        <f>IF(DQ4="","",DQ4)</f>
        <v>5</v>
      </c>
      <c r="DK14" s="1530"/>
      <c r="DL14" s="1530"/>
      <c r="DM14" s="1530"/>
      <c r="DN14" s="1531"/>
      <c r="DO14" s="1529">
        <f t="shared" si="0"/>
        <v>5</v>
      </c>
      <c r="DP14" s="1530"/>
      <c r="DQ14" s="1530"/>
      <c r="DR14" s="1530"/>
      <c r="DS14" s="1531"/>
      <c r="DT14" s="1535">
        <f>IF(DR4="","",DR4)</f>
      </c>
      <c r="DU14" s="1536"/>
      <c r="DV14" s="1536"/>
      <c r="DW14" s="1536"/>
      <c r="DX14" s="1536"/>
      <c r="DY14" s="1536"/>
      <c r="DZ14" s="1536"/>
      <c r="EA14" s="1536"/>
      <c r="EB14" s="1536"/>
      <c r="EC14" s="1536"/>
      <c r="ED14" s="1536"/>
      <c r="EE14" s="1536"/>
      <c r="EF14" s="1536"/>
      <c r="EG14" s="1536"/>
      <c r="EH14" s="1536"/>
      <c r="EI14" s="1536"/>
      <c r="EJ14" s="1536"/>
      <c r="EK14" s="1536"/>
      <c r="EL14" s="1536"/>
      <c r="EM14" s="1536"/>
      <c r="EN14" s="1536"/>
      <c r="EO14" s="1536"/>
      <c r="EP14" s="1536"/>
      <c r="EQ14" s="1536"/>
      <c r="ER14" s="1536"/>
      <c r="ES14" s="1536"/>
      <c r="ET14" s="1536"/>
      <c r="EU14" s="1536"/>
      <c r="EV14" s="1537"/>
      <c r="FI14" s="7" t="s">
        <v>671</v>
      </c>
      <c r="FP14" s="7" t="s">
        <v>1171</v>
      </c>
      <c r="FQ14" s="7" t="s">
        <v>1172</v>
      </c>
    </row>
    <row r="15" spans="2:173" ht="18.75" customHeight="1">
      <c r="B15" s="1503"/>
      <c r="C15" s="1504"/>
      <c r="D15" s="1614" t="s">
        <v>672</v>
      </c>
      <c r="E15" s="1615"/>
      <c r="F15" s="1615"/>
      <c r="G15" s="1616"/>
      <c r="H15" s="1617"/>
      <c r="I15" s="1617"/>
      <c r="J15" s="1617"/>
      <c r="K15" s="1617"/>
      <c r="L15" s="1617"/>
      <c r="M15" s="1617"/>
      <c r="N15" s="1617"/>
      <c r="O15" s="1617"/>
      <c r="P15" s="1617"/>
      <c r="Q15" s="1591"/>
      <c r="R15" s="1591"/>
      <c r="S15" s="1591"/>
      <c r="T15" s="1591"/>
      <c r="U15" s="1591"/>
      <c r="V15" s="1591"/>
      <c r="W15" s="1591"/>
      <c r="X15" s="1591"/>
      <c r="Y15" s="1592"/>
      <c r="Z15" s="1588" t="s">
        <v>673</v>
      </c>
      <c r="AA15" s="1589"/>
      <c r="AB15" s="1589"/>
      <c r="AC15" s="1589"/>
      <c r="AD15" s="1590"/>
      <c r="AE15" s="1559"/>
      <c r="AF15" s="1560"/>
      <c r="AG15" s="1560"/>
      <c r="AH15" s="1560"/>
      <c r="AI15" s="1560"/>
      <c r="AJ15" s="1560"/>
      <c r="AK15" s="1560"/>
      <c r="AL15" s="1560"/>
      <c r="AM15" s="1603"/>
      <c r="AN15" s="1599"/>
      <c r="AO15" s="1600"/>
      <c r="AP15" s="1600"/>
      <c r="AQ15" s="1600"/>
      <c r="AR15" s="1600"/>
      <c r="AS15" s="1600"/>
      <c r="AT15" s="1600"/>
      <c r="AU15" s="1600"/>
      <c r="AV15" s="1601"/>
      <c r="BO15" s="2"/>
      <c r="BP15" s="2"/>
      <c r="BQ15" s="2"/>
      <c r="BR15" s="2"/>
      <c r="BU15" s="2"/>
      <c r="BV15" s="2"/>
      <c r="BW15" s="2"/>
      <c r="BX15" s="2"/>
      <c r="BY15" s="2"/>
      <c r="BZ15" s="2"/>
      <c r="CG15" s="2"/>
      <c r="CI15" s="2"/>
      <c r="CJ15" s="2"/>
      <c r="CK15" s="2"/>
      <c r="CL15" s="2"/>
      <c r="CM15" s="2"/>
      <c r="CN15" s="2"/>
      <c r="CO15" s="2"/>
      <c r="CP15" s="2"/>
      <c r="CQ15" s="2"/>
      <c r="DD15" s="1544" t="s">
        <v>595</v>
      </c>
      <c r="DE15" s="1533"/>
      <c r="DF15" s="1533"/>
      <c r="DG15" s="1533"/>
      <c r="DH15" s="1533"/>
      <c r="DI15" s="1534"/>
      <c r="DJ15" s="1529">
        <f>IF(DS4="","",DS4)</f>
        <v>6</v>
      </c>
      <c r="DK15" s="1530"/>
      <c r="DL15" s="1530"/>
      <c r="DM15" s="1530"/>
      <c r="DN15" s="1531"/>
      <c r="DO15" s="1529">
        <f t="shared" si="0"/>
        <v>6</v>
      </c>
      <c r="DP15" s="1530"/>
      <c r="DQ15" s="1530"/>
      <c r="DR15" s="1530"/>
      <c r="DS15" s="1531"/>
      <c r="DT15" s="1535" t="str">
        <f>IF(DT4="","",DT4)</f>
        <v>え</v>
      </c>
      <c r="DU15" s="1536"/>
      <c r="DV15" s="1536"/>
      <c r="DW15" s="1536"/>
      <c r="DX15" s="1536"/>
      <c r="DY15" s="1536"/>
      <c r="DZ15" s="1536"/>
      <c r="EA15" s="1536"/>
      <c r="EB15" s="1536"/>
      <c r="EC15" s="1536"/>
      <c r="ED15" s="1536"/>
      <c r="EE15" s="1536"/>
      <c r="EF15" s="1536"/>
      <c r="EG15" s="1536"/>
      <c r="EH15" s="1536"/>
      <c r="EI15" s="1536"/>
      <c r="EJ15" s="1536"/>
      <c r="EK15" s="1536"/>
      <c r="EL15" s="1536"/>
      <c r="EM15" s="1536"/>
      <c r="EN15" s="1536"/>
      <c r="EO15" s="1536"/>
      <c r="EP15" s="1536"/>
      <c r="EQ15" s="1536"/>
      <c r="ER15" s="1536"/>
      <c r="ES15" s="1536"/>
      <c r="ET15" s="1536"/>
      <c r="EU15" s="1536"/>
      <c r="EV15" s="1537"/>
      <c r="FI15" s="7" t="s">
        <v>595</v>
      </c>
      <c r="FP15" s="7" t="s">
        <v>1173</v>
      </c>
      <c r="FQ15" s="7" t="s">
        <v>1174</v>
      </c>
    </row>
    <row r="16" spans="2:173" ht="18.75" customHeight="1">
      <c r="B16" s="1503"/>
      <c r="C16" s="1504"/>
      <c r="D16" s="1614" t="s">
        <v>674</v>
      </c>
      <c r="E16" s="1615"/>
      <c r="F16" s="1615"/>
      <c r="G16" s="1616"/>
      <c r="H16" s="1617"/>
      <c r="I16" s="1617"/>
      <c r="J16" s="1617"/>
      <c r="K16" s="1617"/>
      <c r="L16" s="1617"/>
      <c r="M16" s="1617"/>
      <c r="N16" s="1617"/>
      <c r="O16" s="1617"/>
      <c r="P16" s="1617"/>
      <c r="Q16" s="1591"/>
      <c r="R16" s="1591"/>
      <c r="S16" s="1591"/>
      <c r="T16" s="1591"/>
      <c r="U16" s="1591"/>
      <c r="V16" s="1591"/>
      <c r="W16" s="1591"/>
      <c r="X16" s="1591"/>
      <c r="Y16" s="1592"/>
      <c r="Z16" s="1588" t="s">
        <v>675</v>
      </c>
      <c r="AA16" s="1589"/>
      <c r="AB16" s="1589"/>
      <c r="AC16" s="1589"/>
      <c r="AD16" s="1590"/>
      <c r="AE16" s="1559"/>
      <c r="AF16" s="1560"/>
      <c r="AG16" s="1560"/>
      <c r="AH16" s="1560"/>
      <c r="AI16" s="1560"/>
      <c r="AJ16" s="1560"/>
      <c r="AK16" s="1560"/>
      <c r="AL16" s="1560"/>
      <c r="AM16" s="1603"/>
      <c r="AN16" s="1599"/>
      <c r="AO16" s="1600"/>
      <c r="AP16" s="1600"/>
      <c r="AQ16" s="1600"/>
      <c r="AR16" s="1600"/>
      <c r="AS16" s="1600"/>
      <c r="AT16" s="1600"/>
      <c r="AU16" s="1600"/>
      <c r="AV16" s="1601"/>
      <c r="BL16" s="1602"/>
      <c r="BO16" s="2"/>
      <c r="BP16" s="2"/>
      <c r="BQ16" s="2"/>
      <c r="BR16" s="2"/>
      <c r="BT16" s="2"/>
      <c r="BU16" s="2"/>
      <c r="BV16" s="2"/>
      <c r="BW16" s="2"/>
      <c r="BX16" s="2"/>
      <c r="BY16" s="2"/>
      <c r="BZ16" s="2"/>
      <c r="CG16" s="2"/>
      <c r="CI16" s="2"/>
      <c r="CJ16" s="2"/>
      <c r="CK16" s="2"/>
      <c r="CL16" s="2"/>
      <c r="CM16" s="2"/>
      <c r="CN16" s="2"/>
      <c r="CO16" s="2"/>
      <c r="CP16" s="2"/>
      <c r="CQ16" s="2"/>
      <c r="DD16" s="1532" t="s">
        <v>597</v>
      </c>
      <c r="DE16" s="1533"/>
      <c r="DF16" s="1533"/>
      <c r="DG16" s="1533"/>
      <c r="DH16" s="1533"/>
      <c r="DI16" s="1534"/>
      <c r="DJ16" s="1529">
        <f>IF(DU4="","",DU4)</f>
        <v>6</v>
      </c>
      <c r="DK16" s="1530"/>
      <c r="DL16" s="1530"/>
      <c r="DM16" s="1530"/>
      <c r="DN16" s="1531"/>
      <c r="DO16" s="1529">
        <f t="shared" si="0"/>
        <v>6</v>
      </c>
      <c r="DP16" s="1530"/>
      <c r="DQ16" s="1530"/>
      <c r="DR16" s="1530"/>
      <c r="DS16" s="1531"/>
      <c r="DT16" s="1535">
        <f>IF(DV4="","",DV4)</f>
      </c>
      <c r="DU16" s="1536"/>
      <c r="DV16" s="1536"/>
      <c r="DW16" s="1536"/>
      <c r="DX16" s="1536"/>
      <c r="DY16" s="1536"/>
      <c r="DZ16" s="1536"/>
      <c r="EA16" s="1536"/>
      <c r="EB16" s="1536"/>
      <c r="EC16" s="1536"/>
      <c r="ED16" s="1536"/>
      <c r="EE16" s="1536"/>
      <c r="EF16" s="1536"/>
      <c r="EG16" s="1536"/>
      <c r="EH16" s="1536"/>
      <c r="EI16" s="1536"/>
      <c r="EJ16" s="1536"/>
      <c r="EK16" s="1536"/>
      <c r="EL16" s="1536"/>
      <c r="EM16" s="1536"/>
      <c r="EN16" s="1536"/>
      <c r="EO16" s="1536"/>
      <c r="EP16" s="1536"/>
      <c r="EQ16" s="1536"/>
      <c r="ER16" s="1536"/>
      <c r="ES16" s="1536"/>
      <c r="ET16" s="1536"/>
      <c r="EU16" s="1536"/>
      <c r="EV16" s="1537"/>
      <c r="FI16" s="7" t="s">
        <v>597</v>
      </c>
      <c r="FP16" s="7" t="s">
        <v>1175</v>
      </c>
      <c r="FQ16" s="7" t="s">
        <v>1176</v>
      </c>
    </row>
    <row r="17" spans="2:173" ht="18.75" customHeight="1" thickBot="1">
      <c r="B17" s="1606"/>
      <c r="C17" s="1607"/>
      <c r="D17" s="1582" t="s">
        <v>590</v>
      </c>
      <c r="E17" s="1583"/>
      <c r="F17" s="1583"/>
      <c r="G17" s="1584"/>
      <c r="H17" s="1585"/>
      <c r="I17" s="1585"/>
      <c r="J17" s="1585"/>
      <c r="K17" s="1585"/>
      <c r="L17" s="1585"/>
      <c r="M17" s="1585"/>
      <c r="N17" s="1585"/>
      <c r="O17" s="1585"/>
      <c r="P17" s="1585"/>
      <c r="Q17" s="1586"/>
      <c r="R17" s="1586"/>
      <c r="S17" s="1586"/>
      <c r="T17" s="1586"/>
      <c r="U17" s="1586"/>
      <c r="V17" s="1586"/>
      <c r="W17" s="1586"/>
      <c r="X17" s="1586"/>
      <c r="Y17" s="1587"/>
      <c r="Z17" s="1588" t="s">
        <v>676</v>
      </c>
      <c r="AA17" s="1589"/>
      <c r="AB17" s="1589"/>
      <c r="AC17" s="1589"/>
      <c r="AD17" s="1590"/>
      <c r="AE17" s="1593"/>
      <c r="AF17" s="1594"/>
      <c r="AG17" s="1594"/>
      <c r="AH17" s="1594"/>
      <c r="AI17" s="1594"/>
      <c r="AJ17" s="1594"/>
      <c r="AK17" s="1594"/>
      <c r="AL17" s="1594"/>
      <c r="AM17" s="1595"/>
      <c r="AN17" s="1596"/>
      <c r="AO17" s="1597"/>
      <c r="AP17" s="1597"/>
      <c r="AQ17" s="1597"/>
      <c r="AR17" s="1597"/>
      <c r="AS17" s="1597"/>
      <c r="AT17" s="1597"/>
      <c r="AU17" s="1597"/>
      <c r="AV17" s="1598"/>
      <c r="BL17" s="1602"/>
      <c r="BO17" s="2"/>
      <c r="BP17" s="2"/>
      <c r="BQ17" s="2"/>
      <c r="BR17" s="2"/>
      <c r="BT17" s="2"/>
      <c r="BU17" s="2"/>
      <c r="BV17" s="2"/>
      <c r="BW17" s="2"/>
      <c r="BX17" s="2"/>
      <c r="BY17" s="2"/>
      <c r="CG17" s="2"/>
      <c r="CI17" s="2"/>
      <c r="CJ17" s="2"/>
      <c r="CK17" s="2"/>
      <c r="CL17" s="2"/>
      <c r="CM17" s="2"/>
      <c r="CN17" s="2"/>
      <c r="CO17" s="2"/>
      <c r="CP17" s="2"/>
      <c r="CQ17" s="2"/>
      <c r="DD17" s="1544" t="s">
        <v>677</v>
      </c>
      <c r="DE17" s="1533"/>
      <c r="DF17" s="1533"/>
      <c r="DG17" s="1533"/>
      <c r="DH17" s="1533"/>
      <c r="DI17" s="1534"/>
      <c r="DJ17" s="1529">
        <f>IF(DW4="","",DW4)</f>
        <v>5</v>
      </c>
      <c r="DK17" s="1530"/>
      <c r="DL17" s="1530"/>
      <c r="DM17" s="1530"/>
      <c r="DN17" s="1531"/>
      <c r="DO17" s="1529">
        <f t="shared" si="0"/>
        <v>5</v>
      </c>
      <c r="DP17" s="1530"/>
      <c r="DQ17" s="1530"/>
      <c r="DR17" s="1530"/>
      <c r="DS17" s="1531"/>
      <c r="DT17" s="1535" t="str">
        <f>IF(DX4="","",DX4)</f>
        <v>お</v>
      </c>
      <c r="DU17" s="1536"/>
      <c r="DV17" s="1536"/>
      <c r="DW17" s="1536"/>
      <c r="DX17" s="1536"/>
      <c r="DY17" s="1536"/>
      <c r="DZ17" s="1536"/>
      <c r="EA17" s="1536"/>
      <c r="EB17" s="1536"/>
      <c r="EC17" s="1536"/>
      <c r="ED17" s="1536"/>
      <c r="EE17" s="1536"/>
      <c r="EF17" s="1536"/>
      <c r="EG17" s="1536"/>
      <c r="EH17" s="1536"/>
      <c r="EI17" s="1536"/>
      <c r="EJ17" s="1536"/>
      <c r="EK17" s="1536"/>
      <c r="EL17" s="1536"/>
      <c r="EM17" s="1536"/>
      <c r="EN17" s="1536"/>
      <c r="EO17" s="1536"/>
      <c r="EP17" s="1536"/>
      <c r="EQ17" s="1536"/>
      <c r="ER17" s="1536"/>
      <c r="ES17" s="1536"/>
      <c r="ET17" s="1536"/>
      <c r="EU17" s="1536"/>
      <c r="EV17" s="1537"/>
      <c r="FI17" s="7" t="s">
        <v>677</v>
      </c>
      <c r="FP17" s="7" t="s">
        <v>1177</v>
      </c>
      <c r="FQ17" s="7" t="s">
        <v>1178</v>
      </c>
    </row>
    <row r="18" spans="2:173" ht="18.75" customHeight="1">
      <c r="B18" s="1567" t="s">
        <v>678</v>
      </c>
      <c r="C18" s="1568"/>
      <c r="D18" s="1568"/>
      <c r="E18" s="1568"/>
      <c r="F18" s="1568"/>
      <c r="G18" s="1569"/>
      <c r="H18" s="1570"/>
      <c r="I18" s="1570"/>
      <c r="J18" s="1570"/>
      <c r="K18" s="1570"/>
      <c r="L18" s="1570"/>
      <c r="M18" s="1570"/>
      <c r="N18" s="1570"/>
      <c r="O18" s="1570"/>
      <c r="P18" s="1570"/>
      <c r="Q18" s="1571"/>
      <c r="R18" s="1571"/>
      <c r="S18" s="1571"/>
      <c r="T18" s="1571"/>
      <c r="U18" s="1571"/>
      <c r="V18" s="1571"/>
      <c r="W18" s="1571"/>
      <c r="X18" s="1571"/>
      <c r="Y18" s="1572"/>
      <c r="Z18" s="1573"/>
      <c r="AA18" s="1574"/>
      <c r="AB18" s="1574"/>
      <c r="AC18" s="1574"/>
      <c r="AD18" s="1575"/>
      <c r="AE18" s="1559"/>
      <c r="AF18" s="1560"/>
      <c r="AG18" s="1560"/>
      <c r="AH18" s="1560"/>
      <c r="AI18" s="1560"/>
      <c r="AJ18" s="1560"/>
      <c r="AK18" s="1560"/>
      <c r="AL18" s="1560"/>
      <c r="AM18" s="1603"/>
      <c r="AN18" s="1599"/>
      <c r="AO18" s="1600"/>
      <c r="AP18" s="1600"/>
      <c r="AQ18" s="1600"/>
      <c r="AR18" s="1600"/>
      <c r="AS18" s="1600"/>
      <c r="AT18" s="1600"/>
      <c r="AU18" s="1600"/>
      <c r="AV18" s="1601"/>
      <c r="BO18" s="2"/>
      <c r="BP18" s="2"/>
      <c r="BQ18" s="2"/>
      <c r="BR18" s="2"/>
      <c r="BT18" s="2"/>
      <c r="BU18" s="2"/>
      <c r="BV18" s="2"/>
      <c r="BW18" s="2"/>
      <c r="BX18" s="2"/>
      <c r="BY18" s="2"/>
      <c r="CG18" s="2"/>
      <c r="CI18" s="2"/>
      <c r="CJ18" s="2"/>
      <c r="CK18" s="2"/>
      <c r="CL18" s="2"/>
      <c r="CM18" s="2"/>
      <c r="CN18" s="2"/>
      <c r="CO18" s="2"/>
      <c r="CP18" s="2"/>
      <c r="CQ18" s="2"/>
      <c r="DD18" s="1532" t="s">
        <v>679</v>
      </c>
      <c r="DE18" s="1533"/>
      <c r="DF18" s="1533"/>
      <c r="DG18" s="1533"/>
      <c r="DH18" s="1533"/>
      <c r="DI18" s="1534"/>
      <c r="DJ18" s="1529">
        <f>IF(DY4="","",DY4)</f>
        <v>4</v>
      </c>
      <c r="DK18" s="1530"/>
      <c r="DL18" s="1530"/>
      <c r="DM18" s="1530"/>
      <c r="DN18" s="1531"/>
      <c r="DO18" s="1529">
        <f t="shared" si="0"/>
        <v>4</v>
      </c>
      <c r="DP18" s="1530"/>
      <c r="DQ18" s="1530"/>
      <c r="DR18" s="1530"/>
      <c r="DS18" s="1531"/>
      <c r="DT18" s="1535">
        <f>IF(DZ4="","",DZ4)</f>
      </c>
      <c r="DU18" s="1536"/>
      <c r="DV18" s="1536"/>
      <c r="DW18" s="1536"/>
      <c r="DX18" s="1536"/>
      <c r="DY18" s="1536"/>
      <c r="DZ18" s="1536"/>
      <c r="EA18" s="1536"/>
      <c r="EB18" s="1536"/>
      <c r="EC18" s="1536"/>
      <c r="ED18" s="1536"/>
      <c r="EE18" s="1536"/>
      <c r="EF18" s="1536"/>
      <c r="EG18" s="1536"/>
      <c r="EH18" s="1536"/>
      <c r="EI18" s="1536"/>
      <c r="EJ18" s="1536"/>
      <c r="EK18" s="1536"/>
      <c r="EL18" s="1536"/>
      <c r="EM18" s="1536"/>
      <c r="EN18" s="1536"/>
      <c r="EO18" s="1536"/>
      <c r="EP18" s="1536"/>
      <c r="EQ18" s="1536"/>
      <c r="ER18" s="1536"/>
      <c r="ES18" s="1536"/>
      <c r="ET18" s="1536"/>
      <c r="EU18" s="1536"/>
      <c r="EV18" s="1537"/>
      <c r="FI18" s="7" t="s">
        <v>247</v>
      </c>
      <c r="FP18" s="7" t="s">
        <v>1179</v>
      </c>
      <c r="FQ18" s="7" t="s">
        <v>1180</v>
      </c>
    </row>
    <row r="19" spans="2:173" ht="18.75" customHeight="1">
      <c r="B19" s="1553" t="s">
        <v>680</v>
      </c>
      <c r="C19" s="1554"/>
      <c r="D19" s="1554"/>
      <c r="E19" s="1554"/>
      <c r="F19" s="1554"/>
      <c r="G19" s="1555"/>
      <c r="H19" s="1559"/>
      <c r="I19" s="1560"/>
      <c r="J19" s="1560"/>
      <c r="K19" s="1560"/>
      <c r="L19" s="1560"/>
      <c r="M19" s="1560"/>
      <c r="N19" s="1560"/>
      <c r="O19" s="1560"/>
      <c r="P19" s="1560"/>
      <c r="Q19" s="1560"/>
      <c r="R19" s="1560"/>
      <c r="S19" s="1560"/>
      <c r="T19" s="1560"/>
      <c r="U19" s="1560"/>
      <c r="V19" s="1560"/>
      <c r="W19" s="1560"/>
      <c r="X19" s="1560"/>
      <c r="Y19" s="1560"/>
      <c r="Z19" s="1561"/>
      <c r="AA19" s="1562"/>
      <c r="AB19" s="1562"/>
      <c r="AC19" s="1562"/>
      <c r="AD19" s="1562"/>
      <c r="AE19" s="1562"/>
      <c r="AF19" s="1562"/>
      <c r="AG19" s="1562"/>
      <c r="AH19" s="1562"/>
      <c r="AI19" s="1562"/>
      <c r="AJ19" s="1562"/>
      <c r="AK19" s="1562"/>
      <c r="AL19" s="1562"/>
      <c r="AM19" s="1562"/>
      <c r="AN19" s="1562"/>
      <c r="AO19" s="1562"/>
      <c r="AP19" s="1562"/>
      <c r="AQ19" s="1562"/>
      <c r="AR19" s="1562"/>
      <c r="AS19" s="1562"/>
      <c r="AT19" s="1562"/>
      <c r="AU19" s="1562"/>
      <c r="AV19" s="1563"/>
      <c r="BO19" s="2"/>
      <c r="BP19" s="2"/>
      <c r="BQ19" s="2"/>
      <c r="BR19" s="2"/>
      <c r="BS19" s="2"/>
      <c r="BT19" s="2"/>
      <c r="BU19" s="2"/>
      <c r="BV19" s="2"/>
      <c r="BW19" s="2"/>
      <c r="BX19" s="2"/>
      <c r="BY19" s="2"/>
      <c r="CG19" s="2"/>
      <c r="CI19" s="2"/>
      <c r="CJ19" s="2"/>
      <c r="CK19" s="2"/>
      <c r="CL19" s="2"/>
      <c r="CM19" s="2"/>
      <c r="CN19" s="2"/>
      <c r="CO19" s="2"/>
      <c r="CP19" s="2"/>
      <c r="CQ19" s="2"/>
      <c r="DD19" s="1544" t="s">
        <v>682</v>
      </c>
      <c r="DE19" s="1533"/>
      <c r="DF19" s="1533"/>
      <c r="DG19" s="1533"/>
      <c r="DH19" s="1533"/>
      <c r="DI19" s="1534"/>
      <c r="DJ19" s="1529">
        <f>IF(EA4="","",EA4)</f>
        <v>6</v>
      </c>
      <c r="DK19" s="1530"/>
      <c r="DL19" s="1530"/>
      <c r="DM19" s="1530"/>
      <c r="DN19" s="1531"/>
      <c r="DO19" s="1529">
        <f t="shared" si="0"/>
        <v>6</v>
      </c>
      <c r="DP19" s="1530"/>
      <c r="DQ19" s="1530"/>
      <c r="DR19" s="1530"/>
      <c r="DS19" s="1531"/>
      <c r="DT19" s="1535" t="str">
        <f>IF(EB4="","",EB4)</f>
        <v>か</v>
      </c>
      <c r="DU19" s="1536"/>
      <c r="DV19" s="1536"/>
      <c r="DW19" s="1536"/>
      <c r="DX19" s="1536"/>
      <c r="DY19" s="1536"/>
      <c r="DZ19" s="1536"/>
      <c r="EA19" s="1536"/>
      <c r="EB19" s="1536"/>
      <c r="EC19" s="1536"/>
      <c r="ED19" s="1536"/>
      <c r="EE19" s="1536"/>
      <c r="EF19" s="1536"/>
      <c r="EG19" s="1536"/>
      <c r="EH19" s="1536"/>
      <c r="EI19" s="1536"/>
      <c r="EJ19" s="1536"/>
      <c r="EK19" s="1536"/>
      <c r="EL19" s="1536"/>
      <c r="EM19" s="1536"/>
      <c r="EN19" s="1536"/>
      <c r="EO19" s="1536"/>
      <c r="EP19" s="1536"/>
      <c r="EQ19" s="1536"/>
      <c r="ER19" s="1536"/>
      <c r="ES19" s="1536"/>
      <c r="ET19" s="1536"/>
      <c r="EU19" s="1536"/>
      <c r="EV19" s="1537"/>
      <c r="FI19" s="7" t="s">
        <v>682</v>
      </c>
      <c r="FP19" s="7" t="s">
        <v>1181</v>
      </c>
      <c r="FQ19" s="7" t="s">
        <v>1182</v>
      </c>
    </row>
    <row r="20" spans="2:173" ht="18.75" customHeight="1" thickBot="1">
      <c r="B20" s="1553" t="s">
        <v>284</v>
      </c>
      <c r="C20" s="1554"/>
      <c r="D20" s="1554"/>
      <c r="E20" s="1554"/>
      <c r="F20" s="1554"/>
      <c r="G20" s="1555"/>
      <c r="H20" s="1576" t="s">
        <v>683</v>
      </c>
      <c r="I20" s="1577"/>
      <c r="J20" s="229"/>
      <c r="K20" s="1578" t="s">
        <v>684</v>
      </c>
      <c r="L20" s="1577"/>
      <c r="M20" s="229"/>
      <c r="N20" s="1578" t="s">
        <v>685</v>
      </c>
      <c r="O20" s="1577"/>
      <c r="P20" s="229"/>
      <c r="Q20" s="1579" t="s">
        <v>683</v>
      </c>
      <c r="R20" s="1580"/>
      <c r="S20" s="229"/>
      <c r="T20" s="1581" t="s">
        <v>684</v>
      </c>
      <c r="U20" s="1580"/>
      <c r="V20" s="229"/>
      <c r="W20" s="1581" t="s">
        <v>685</v>
      </c>
      <c r="X20" s="1580"/>
      <c r="Y20" s="229"/>
      <c r="Z20" s="1564"/>
      <c r="AA20" s="1565"/>
      <c r="AB20" s="1565"/>
      <c r="AC20" s="1565"/>
      <c r="AD20" s="1565"/>
      <c r="AE20" s="1565"/>
      <c r="AF20" s="1565"/>
      <c r="AG20" s="1565"/>
      <c r="AH20" s="1565"/>
      <c r="AI20" s="1565"/>
      <c r="AJ20" s="1565"/>
      <c r="AK20" s="1565"/>
      <c r="AL20" s="1565"/>
      <c r="AM20" s="1565"/>
      <c r="AN20" s="1565"/>
      <c r="AO20" s="1565"/>
      <c r="AP20" s="1565"/>
      <c r="AQ20" s="1565"/>
      <c r="AR20" s="1565"/>
      <c r="AS20" s="1565"/>
      <c r="AT20" s="1565"/>
      <c r="AU20" s="1565"/>
      <c r="AV20" s="1566"/>
      <c r="DD20" s="1532" t="s">
        <v>686</v>
      </c>
      <c r="DE20" s="1533"/>
      <c r="DF20" s="1533"/>
      <c r="DG20" s="1533"/>
      <c r="DH20" s="1533"/>
      <c r="DI20" s="1534"/>
      <c r="DJ20" s="1529">
        <f>IF(EC4="","",EC4)</f>
        <v>5</v>
      </c>
      <c r="DK20" s="1530"/>
      <c r="DL20" s="1530"/>
      <c r="DM20" s="1530"/>
      <c r="DN20" s="1531"/>
      <c r="DO20" s="1529">
        <f t="shared" si="0"/>
        <v>5</v>
      </c>
      <c r="DP20" s="1530"/>
      <c r="DQ20" s="1530"/>
      <c r="DR20" s="1530"/>
      <c r="DS20" s="1531"/>
      <c r="DT20" s="1535">
        <f>IF(ED4="","",ED4)</f>
      </c>
      <c r="DU20" s="1536"/>
      <c r="DV20" s="1536"/>
      <c r="DW20" s="1536"/>
      <c r="DX20" s="1536"/>
      <c r="DY20" s="1536"/>
      <c r="DZ20" s="1536"/>
      <c r="EA20" s="1536"/>
      <c r="EB20" s="1536"/>
      <c r="EC20" s="1536"/>
      <c r="ED20" s="1536"/>
      <c r="EE20" s="1536"/>
      <c r="EF20" s="1536"/>
      <c r="EG20" s="1536"/>
      <c r="EH20" s="1536"/>
      <c r="EI20" s="1536"/>
      <c r="EJ20" s="1536"/>
      <c r="EK20" s="1536"/>
      <c r="EL20" s="1536"/>
      <c r="EM20" s="1536"/>
      <c r="EN20" s="1536"/>
      <c r="EO20" s="1536"/>
      <c r="EP20" s="1536"/>
      <c r="EQ20" s="1536"/>
      <c r="ER20" s="1536"/>
      <c r="ES20" s="1536"/>
      <c r="ET20" s="1536"/>
      <c r="EU20" s="1536"/>
      <c r="EV20" s="1537"/>
      <c r="FI20" s="7" t="s">
        <v>686</v>
      </c>
      <c r="FP20" s="7" t="s">
        <v>1183</v>
      </c>
      <c r="FQ20" s="7" t="s">
        <v>1184</v>
      </c>
    </row>
    <row r="21" spans="2:173" ht="17.25" customHeight="1" thickBot="1">
      <c r="B21" s="1556" t="s">
        <v>687</v>
      </c>
      <c r="C21" s="1557"/>
      <c r="D21" s="1557"/>
      <c r="E21" s="1557"/>
      <c r="F21" s="1557"/>
      <c r="G21" s="1557"/>
      <c r="H21" s="1557"/>
      <c r="I21" s="1558"/>
      <c r="J21" s="1541" t="s">
        <v>661</v>
      </c>
      <c r="K21" s="1542"/>
      <c r="L21" s="1542"/>
      <c r="M21" s="1542"/>
      <c r="N21" s="1543"/>
      <c r="O21" s="1548" t="s">
        <v>285</v>
      </c>
      <c r="P21" s="1549"/>
      <c r="Q21" s="1549"/>
      <c r="R21" s="1549"/>
      <c r="S21" s="1550"/>
      <c r="T21" s="1551" t="s">
        <v>688</v>
      </c>
      <c r="U21" s="1551"/>
      <c r="V21" s="1551"/>
      <c r="W21" s="1551"/>
      <c r="X21" s="1551"/>
      <c r="Y21" s="1551"/>
      <c r="Z21" s="1551"/>
      <c r="AA21" s="1551"/>
      <c r="AB21" s="1551"/>
      <c r="AC21" s="1551"/>
      <c r="AD21" s="1551"/>
      <c r="AE21" s="1551"/>
      <c r="AF21" s="1551"/>
      <c r="AG21" s="1551"/>
      <c r="AH21" s="1551"/>
      <c r="AI21" s="1551"/>
      <c r="AJ21" s="1551"/>
      <c r="AK21" s="1551"/>
      <c r="AL21" s="1551"/>
      <c r="AM21" s="1551"/>
      <c r="AN21" s="1551"/>
      <c r="AO21" s="1551"/>
      <c r="AP21" s="1551"/>
      <c r="AQ21" s="1551"/>
      <c r="AR21" s="1551"/>
      <c r="AS21" s="1551"/>
      <c r="AT21" s="1551"/>
      <c r="AU21" s="1551"/>
      <c r="AV21" s="1552"/>
      <c r="BO21" s="8">
        <f>IF(L4&amp;O4&amp;R4="","","H"&amp;L4&amp;"/"&amp;O4&amp;"/"&amp;R4)</f>
      </c>
      <c r="DD21" s="1544" t="s">
        <v>689</v>
      </c>
      <c r="DE21" s="1533"/>
      <c r="DF21" s="1533"/>
      <c r="DG21" s="1533"/>
      <c r="DH21" s="1533"/>
      <c r="DI21" s="1534"/>
      <c r="DJ21" s="1529">
        <f>IF(EE4="","",EE4)</f>
        <v>7</v>
      </c>
      <c r="DK21" s="1530"/>
      <c r="DL21" s="1530"/>
      <c r="DM21" s="1530"/>
      <c r="DN21" s="1531"/>
      <c r="DO21" s="1529">
        <f t="shared" si="0"/>
        <v>7</v>
      </c>
      <c r="DP21" s="1530"/>
      <c r="DQ21" s="1530"/>
      <c r="DR21" s="1530"/>
      <c r="DS21" s="1531"/>
      <c r="DT21" s="1535" t="str">
        <f>IF(EF4="","",EF4)</f>
        <v>き</v>
      </c>
      <c r="DU21" s="1536"/>
      <c r="DV21" s="1536"/>
      <c r="DW21" s="1536"/>
      <c r="DX21" s="1536"/>
      <c r="DY21" s="1536"/>
      <c r="DZ21" s="1536"/>
      <c r="EA21" s="1536"/>
      <c r="EB21" s="1536"/>
      <c r="EC21" s="1536"/>
      <c r="ED21" s="1536"/>
      <c r="EE21" s="1536"/>
      <c r="EF21" s="1536"/>
      <c r="EG21" s="1536"/>
      <c r="EH21" s="1536"/>
      <c r="EI21" s="1536"/>
      <c r="EJ21" s="1536"/>
      <c r="EK21" s="1536"/>
      <c r="EL21" s="1536"/>
      <c r="EM21" s="1536"/>
      <c r="EN21" s="1536"/>
      <c r="EO21" s="1536"/>
      <c r="EP21" s="1536"/>
      <c r="EQ21" s="1536"/>
      <c r="ER21" s="1536"/>
      <c r="ES21" s="1536"/>
      <c r="ET21" s="1536"/>
      <c r="EU21" s="1536"/>
      <c r="EV21" s="1537"/>
      <c r="FI21" s="7" t="s">
        <v>689</v>
      </c>
      <c r="FP21" s="7" t="s">
        <v>1185</v>
      </c>
      <c r="FQ21" s="7" t="s">
        <v>1186</v>
      </c>
    </row>
    <row r="22" spans="2:173" ht="17.25" customHeight="1">
      <c r="B22" s="1520" t="s">
        <v>690</v>
      </c>
      <c r="C22" s="1521"/>
      <c r="D22" s="1522" t="s">
        <v>592</v>
      </c>
      <c r="E22" s="1522"/>
      <c r="F22" s="1522"/>
      <c r="G22" s="1522"/>
      <c r="H22" s="1522"/>
      <c r="I22" s="1523"/>
      <c r="J22" s="1524"/>
      <c r="K22" s="1525"/>
      <c r="L22" s="1525"/>
      <c r="M22" s="1525"/>
      <c r="N22" s="1525"/>
      <c r="O22" s="1525"/>
      <c r="P22" s="1525"/>
      <c r="Q22" s="1525"/>
      <c r="R22" s="1525"/>
      <c r="S22" s="1545"/>
      <c r="T22" s="1546"/>
      <c r="U22" s="1546"/>
      <c r="V22" s="1546"/>
      <c r="W22" s="1546"/>
      <c r="X22" s="1546"/>
      <c r="Y22" s="1546"/>
      <c r="Z22" s="1546"/>
      <c r="AA22" s="1546"/>
      <c r="AB22" s="1546"/>
      <c r="AC22" s="1546"/>
      <c r="AD22" s="1546"/>
      <c r="AE22" s="1546"/>
      <c r="AF22" s="1546"/>
      <c r="AG22" s="1546"/>
      <c r="AH22" s="1546"/>
      <c r="AI22" s="1546"/>
      <c r="AJ22" s="1546"/>
      <c r="AK22" s="1546"/>
      <c r="AL22" s="1546"/>
      <c r="AM22" s="1546"/>
      <c r="AN22" s="1546"/>
      <c r="AO22" s="1546"/>
      <c r="AP22" s="1546"/>
      <c r="AQ22" s="1546"/>
      <c r="AR22" s="1546"/>
      <c r="AS22" s="1546"/>
      <c r="AT22" s="1546"/>
      <c r="AU22" s="1546"/>
      <c r="AV22" s="1547"/>
      <c r="BO22" s="8">
        <f>IF(AJ5&amp;AM5&amp;AP5="","","H"&amp;AJ5&amp;"/"&amp;AM5&amp;"/"&amp;AP5)</f>
      </c>
      <c r="DD22" s="1532" t="s">
        <v>691</v>
      </c>
      <c r="DE22" s="1533"/>
      <c r="DF22" s="1533"/>
      <c r="DG22" s="1533"/>
      <c r="DH22" s="1533"/>
      <c r="DI22" s="1534"/>
      <c r="DJ22" s="1529">
        <f>IF(EG4="","",EG4)</f>
        <v>4</v>
      </c>
      <c r="DK22" s="1530"/>
      <c r="DL22" s="1530"/>
      <c r="DM22" s="1530"/>
      <c r="DN22" s="1531"/>
      <c r="DO22" s="1529">
        <f t="shared" si="0"/>
        <v>4</v>
      </c>
      <c r="DP22" s="1530"/>
      <c r="DQ22" s="1530"/>
      <c r="DR22" s="1530"/>
      <c r="DS22" s="1531"/>
      <c r="DT22" s="1535">
        <f>IF(EH4="","",EH4)</f>
      </c>
      <c r="DU22" s="1536"/>
      <c r="DV22" s="1536"/>
      <c r="DW22" s="1536"/>
      <c r="DX22" s="1536"/>
      <c r="DY22" s="1536"/>
      <c r="DZ22" s="1536"/>
      <c r="EA22" s="1536"/>
      <c r="EB22" s="1536"/>
      <c r="EC22" s="1536"/>
      <c r="ED22" s="1536"/>
      <c r="EE22" s="1536"/>
      <c r="EF22" s="1536"/>
      <c r="EG22" s="1536"/>
      <c r="EH22" s="1536"/>
      <c r="EI22" s="1536"/>
      <c r="EJ22" s="1536"/>
      <c r="EK22" s="1536"/>
      <c r="EL22" s="1536"/>
      <c r="EM22" s="1536"/>
      <c r="EN22" s="1536"/>
      <c r="EO22" s="1536"/>
      <c r="EP22" s="1536"/>
      <c r="EQ22" s="1536"/>
      <c r="ER22" s="1536"/>
      <c r="ES22" s="1536"/>
      <c r="ET22" s="1536"/>
      <c r="EU22" s="1536"/>
      <c r="EV22" s="1537"/>
      <c r="FI22" s="7" t="s">
        <v>691</v>
      </c>
      <c r="FP22" s="7" t="s">
        <v>1187</v>
      </c>
      <c r="FQ22" s="7" t="s">
        <v>1188</v>
      </c>
    </row>
    <row r="23" spans="2:173" ht="17.25" customHeight="1">
      <c r="B23" s="1494"/>
      <c r="C23" s="1495"/>
      <c r="D23" s="1496" t="s">
        <v>629</v>
      </c>
      <c r="E23" s="1496"/>
      <c r="F23" s="1496"/>
      <c r="G23" s="1496"/>
      <c r="H23" s="1496"/>
      <c r="I23" s="1497"/>
      <c r="J23" s="1498"/>
      <c r="K23" s="1499"/>
      <c r="L23" s="1499"/>
      <c r="M23" s="1499"/>
      <c r="N23" s="1499"/>
      <c r="O23" s="1499"/>
      <c r="P23" s="1499"/>
      <c r="Q23" s="1499"/>
      <c r="R23" s="1499"/>
      <c r="S23" s="1500"/>
      <c r="T23" s="1516"/>
      <c r="U23" s="1516"/>
      <c r="V23" s="1516"/>
      <c r="W23" s="1516"/>
      <c r="X23" s="1516"/>
      <c r="Y23" s="1516"/>
      <c r="Z23" s="1516"/>
      <c r="AA23" s="1516"/>
      <c r="AB23" s="1516"/>
      <c r="AC23" s="1516"/>
      <c r="AD23" s="1516"/>
      <c r="AE23" s="1516"/>
      <c r="AF23" s="1516"/>
      <c r="AG23" s="1516"/>
      <c r="AH23" s="1516"/>
      <c r="AI23" s="1516"/>
      <c r="AJ23" s="1516"/>
      <c r="AK23" s="1516"/>
      <c r="AL23" s="1516"/>
      <c r="AM23" s="1516"/>
      <c r="AN23" s="1516"/>
      <c r="AO23" s="1516"/>
      <c r="AP23" s="1516"/>
      <c r="AQ23" s="1516"/>
      <c r="AR23" s="1516"/>
      <c r="AS23" s="1516"/>
      <c r="AT23" s="1516"/>
      <c r="AU23" s="1516"/>
      <c r="AV23" s="1517"/>
      <c r="BO23" s="8">
        <f>IF(AM66&amp;AP66&amp;AS66="","","H"&amp;AM66&amp;"/"&amp;AP66&amp;"/"&amp;AS66)</f>
      </c>
      <c r="DD23" s="1544" t="s">
        <v>692</v>
      </c>
      <c r="DE23" s="1533"/>
      <c r="DF23" s="1533"/>
      <c r="DG23" s="1533"/>
      <c r="DH23" s="1533"/>
      <c r="DI23" s="1534"/>
      <c r="DJ23" s="1529">
        <f>IF(EI4="","",EI4)</f>
        <v>3</v>
      </c>
      <c r="DK23" s="1530"/>
      <c r="DL23" s="1530"/>
      <c r="DM23" s="1530"/>
      <c r="DN23" s="1531"/>
      <c r="DO23" s="1529">
        <f t="shared" si="0"/>
        <v>3</v>
      </c>
      <c r="DP23" s="1530"/>
      <c r="DQ23" s="1530"/>
      <c r="DR23" s="1530"/>
      <c r="DS23" s="1531"/>
      <c r="DT23" s="1535" t="str">
        <f>IF(EJ4="","",EJ4)</f>
        <v>く</v>
      </c>
      <c r="DU23" s="1536"/>
      <c r="DV23" s="1536"/>
      <c r="DW23" s="1536"/>
      <c r="DX23" s="1536"/>
      <c r="DY23" s="1536"/>
      <c r="DZ23" s="1536"/>
      <c r="EA23" s="1536"/>
      <c r="EB23" s="1536"/>
      <c r="EC23" s="1536"/>
      <c r="ED23" s="1536"/>
      <c r="EE23" s="1536"/>
      <c r="EF23" s="1536"/>
      <c r="EG23" s="1536"/>
      <c r="EH23" s="1536"/>
      <c r="EI23" s="1536"/>
      <c r="EJ23" s="1536"/>
      <c r="EK23" s="1536"/>
      <c r="EL23" s="1536"/>
      <c r="EM23" s="1536"/>
      <c r="EN23" s="1536"/>
      <c r="EO23" s="1536"/>
      <c r="EP23" s="1536"/>
      <c r="EQ23" s="1536"/>
      <c r="ER23" s="1536"/>
      <c r="ES23" s="1536"/>
      <c r="ET23" s="1536"/>
      <c r="EU23" s="1536"/>
      <c r="EV23" s="1537"/>
      <c r="FI23" s="7" t="s">
        <v>692</v>
      </c>
      <c r="FP23" s="7" t="s">
        <v>1189</v>
      </c>
      <c r="FQ23" s="7" t="s">
        <v>1190</v>
      </c>
    </row>
    <row r="24" spans="2:173" ht="17.25" customHeight="1">
      <c r="B24" s="1494"/>
      <c r="C24" s="1495"/>
      <c r="D24" s="1496" t="s">
        <v>632</v>
      </c>
      <c r="E24" s="1496"/>
      <c r="F24" s="1496"/>
      <c r="G24" s="1496"/>
      <c r="H24" s="1496"/>
      <c r="I24" s="1497"/>
      <c r="J24" s="1498"/>
      <c r="K24" s="1499"/>
      <c r="L24" s="1499"/>
      <c r="M24" s="1499"/>
      <c r="N24" s="1499"/>
      <c r="O24" s="1499"/>
      <c r="P24" s="1499"/>
      <c r="Q24" s="1499"/>
      <c r="R24" s="1499"/>
      <c r="S24" s="1500"/>
      <c r="T24" s="1516"/>
      <c r="U24" s="1516"/>
      <c r="V24" s="1516"/>
      <c r="W24" s="1516"/>
      <c r="X24" s="1516"/>
      <c r="Y24" s="1516"/>
      <c r="Z24" s="1516"/>
      <c r="AA24" s="1516"/>
      <c r="AB24" s="1516"/>
      <c r="AC24" s="1516"/>
      <c r="AD24" s="1516"/>
      <c r="AE24" s="1516"/>
      <c r="AF24" s="1516"/>
      <c r="AG24" s="1516"/>
      <c r="AH24" s="1516"/>
      <c r="AI24" s="1516"/>
      <c r="AJ24" s="1516"/>
      <c r="AK24" s="1516"/>
      <c r="AL24" s="1516"/>
      <c r="AM24" s="1516"/>
      <c r="AN24" s="1516"/>
      <c r="AO24" s="1516"/>
      <c r="AP24" s="1516"/>
      <c r="AQ24" s="1516"/>
      <c r="AR24" s="1516"/>
      <c r="AS24" s="1516"/>
      <c r="AT24" s="1516"/>
      <c r="AU24" s="1516"/>
      <c r="AV24" s="1517"/>
      <c r="BY24" s="7">
        <v>7</v>
      </c>
      <c r="BZ24" s="7">
        <v>6</v>
      </c>
      <c r="CA24" s="7">
        <v>5</v>
      </c>
      <c r="CB24" s="7">
        <v>4</v>
      </c>
      <c r="CC24" s="7">
        <v>3</v>
      </c>
      <c r="CD24" s="7">
        <v>2</v>
      </c>
      <c r="CE24" s="7">
        <v>1</v>
      </c>
      <c r="CI24" s="7">
        <v>7</v>
      </c>
      <c r="CJ24" s="7">
        <v>6</v>
      </c>
      <c r="CK24" s="7">
        <v>5</v>
      </c>
      <c r="CL24" s="7">
        <v>4</v>
      </c>
      <c r="CM24" s="7">
        <v>3</v>
      </c>
      <c r="CN24" s="7">
        <v>2</v>
      </c>
      <c r="CO24" s="7">
        <v>1</v>
      </c>
      <c r="DD24" s="1532" t="s">
        <v>693</v>
      </c>
      <c r="DE24" s="1533"/>
      <c r="DF24" s="1533"/>
      <c r="DG24" s="1533"/>
      <c r="DH24" s="1533"/>
      <c r="DI24" s="1534"/>
      <c r="DJ24" s="1529">
        <f>IF(EK4="","",EK4)</f>
        <v>3</v>
      </c>
      <c r="DK24" s="1530"/>
      <c r="DL24" s="1530"/>
      <c r="DM24" s="1530"/>
      <c r="DN24" s="1531"/>
      <c r="DO24" s="1529">
        <f t="shared" si="0"/>
        <v>3</v>
      </c>
      <c r="DP24" s="1530"/>
      <c r="DQ24" s="1530"/>
      <c r="DR24" s="1530"/>
      <c r="DS24" s="1531"/>
      <c r="DT24" s="1535">
        <f>IF(EL4="","",EL4)</f>
      </c>
      <c r="DU24" s="1536"/>
      <c r="DV24" s="1536"/>
      <c r="DW24" s="1536"/>
      <c r="DX24" s="1536"/>
      <c r="DY24" s="1536"/>
      <c r="DZ24" s="1536"/>
      <c r="EA24" s="1536"/>
      <c r="EB24" s="1536"/>
      <c r="EC24" s="1536"/>
      <c r="ED24" s="1536"/>
      <c r="EE24" s="1536"/>
      <c r="EF24" s="1536"/>
      <c r="EG24" s="1536"/>
      <c r="EH24" s="1536"/>
      <c r="EI24" s="1536"/>
      <c r="EJ24" s="1536"/>
      <c r="EK24" s="1536"/>
      <c r="EL24" s="1536"/>
      <c r="EM24" s="1536"/>
      <c r="EN24" s="1536"/>
      <c r="EO24" s="1536"/>
      <c r="EP24" s="1536"/>
      <c r="EQ24" s="1536"/>
      <c r="ER24" s="1536"/>
      <c r="ES24" s="1536"/>
      <c r="ET24" s="1536"/>
      <c r="EU24" s="1536"/>
      <c r="EV24" s="1537"/>
      <c r="FI24" s="7" t="s">
        <v>693</v>
      </c>
      <c r="FP24" s="7" t="s">
        <v>1191</v>
      </c>
      <c r="FQ24" s="7" t="s">
        <v>1192</v>
      </c>
    </row>
    <row r="25" spans="2:173" ht="17.25" customHeight="1">
      <c r="B25" s="1494"/>
      <c r="C25" s="1495"/>
      <c r="D25" s="1496" t="s">
        <v>635</v>
      </c>
      <c r="E25" s="1496"/>
      <c r="F25" s="1496"/>
      <c r="G25" s="1496"/>
      <c r="H25" s="1496"/>
      <c r="I25" s="1497"/>
      <c r="J25" s="1498"/>
      <c r="K25" s="1499"/>
      <c r="L25" s="1499"/>
      <c r="M25" s="1499"/>
      <c r="N25" s="1499"/>
      <c r="O25" s="1499"/>
      <c r="P25" s="1499"/>
      <c r="Q25" s="1499"/>
      <c r="R25" s="1499"/>
      <c r="S25" s="1500"/>
      <c r="T25" s="1516"/>
      <c r="U25" s="1516"/>
      <c r="V25" s="1516"/>
      <c r="W25" s="1516"/>
      <c r="X25" s="1516"/>
      <c r="Y25" s="1516"/>
      <c r="Z25" s="1516"/>
      <c r="AA25" s="1516"/>
      <c r="AB25" s="1516"/>
      <c r="AC25" s="1516"/>
      <c r="AD25" s="1516"/>
      <c r="AE25" s="1516"/>
      <c r="AF25" s="1516"/>
      <c r="AG25" s="1516"/>
      <c r="AH25" s="1516"/>
      <c r="AI25" s="1516"/>
      <c r="AJ25" s="1516"/>
      <c r="AK25" s="1516"/>
      <c r="AL25" s="1516"/>
      <c r="AM25" s="1516"/>
      <c r="AN25" s="1516"/>
      <c r="AO25" s="1516"/>
      <c r="AP25" s="1516"/>
      <c r="AQ25" s="1516"/>
      <c r="AR25" s="1516"/>
      <c r="AS25" s="1516"/>
      <c r="AT25" s="1516"/>
      <c r="AU25" s="1516"/>
      <c r="AV25" s="1517"/>
      <c r="BX25" s="9">
        <f aca="true" t="shared" si="1" ref="BX25:BX42">IF(BY25=TRUE,7,IF(BZ25=TRUE,6,IF(CA25=TRUE,5,IF(CB25=TRUE,4,IF(CC25=TRUE,3,IF(CD25=TRUE,2,IF(CE25=TRUE,1,"")))))))</f>
        <v>2</v>
      </c>
      <c r="BY25" s="230" t="b">
        <v>0</v>
      </c>
      <c r="BZ25" s="230" t="b">
        <v>0</v>
      </c>
      <c r="CA25" s="230" t="b">
        <v>0</v>
      </c>
      <c r="CB25" s="230" t="b">
        <v>0</v>
      </c>
      <c r="CC25" s="230" t="b">
        <v>0</v>
      </c>
      <c r="CD25" s="230" t="b">
        <v>1</v>
      </c>
      <c r="CE25" s="230" t="b">
        <v>0</v>
      </c>
      <c r="CH25" s="10">
        <f aca="true" t="shared" si="2" ref="CH25:CH41">IF(CI25=TRUE,7,IF(CJ25=TRUE,6,IF(CK25=TRUE,5,IF(CL25=TRUE,4,IF(CM25=TRUE,3,IF(CN25=TRUE,2,IF(CO25=TRUE,1,"")))))))</f>
        <v>1</v>
      </c>
      <c r="CI25" s="232" t="b">
        <v>0</v>
      </c>
      <c r="CJ25" s="232" t="b">
        <v>0</v>
      </c>
      <c r="CK25" s="232" t="b">
        <v>0</v>
      </c>
      <c r="CL25" s="232" t="b">
        <v>0</v>
      </c>
      <c r="CM25" s="232" t="b">
        <v>0</v>
      </c>
      <c r="CN25" s="232" t="b">
        <v>0</v>
      </c>
      <c r="CO25" s="232" t="b">
        <v>1</v>
      </c>
      <c r="CS25" s="7" t="s">
        <v>694</v>
      </c>
      <c r="DD25" s="1544" t="s">
        <v>695</v>
      </c>
      <c r="DE25" s="1533"/>
      <c r="DF25" s="1533"/>
      <c r="DG25" s="1533"/>
      <c r="DH25" s="1533"/>
      <c r="DI25" s="1534"/>
      <c r="DJ25" s="1529">
        <f>IF(EM4="","",EM4)</f>
        <v>2</v>
      </c>
      <c r="DK25" s="1530"/>
      <c r="DL25" s="1530"/>
      <c r="DM25" s="1530"/>
      <c r="DN25" s="1531"/>
      <c r="DO25" s="1529">
        <f t="shared" si="0"/>
        <v>2</v>
      </c>
      <c r="DP25" s="1530"/>
      <c r="DQ25" s="1530"/>
      <c r="DR25" s="1530"/>
      <c r="DS25" s="1531"/>
      <c r="DT25" s="1535" t="str">
        <f>IF(EN4="","",EN4)</f>
        <v>け</v>
      </c>
      <c r="DU25" s="1536"/>
      <c r="DV25" s="1536"/>
      <c r="DW25" s="1536"/>
      <c r="DX25" s="1536"/>
      <c r="DY25" s="1536"/>
      <c r="DZ25" s="1536"/>
      <c r="EA25" s="1536"/>
      <c r="EB25" s="1536"/>
      <c r="EC25" s="1536"/>
      <c r="ED25" s="1536"/>
      <c r="EE25" s="1536"/>
      <c r="EF25" s="1536"/>
      <c r="EG25" s="1536"/>
      <c r="EH25" s="1536"/>
      <c r="EI25" s="1536"/>
      <c r="EJ25" s="1536"/>
      <c r="EK25" s="1536"/>
      <c r="EL25" s="1536"/>
      <c r="EM25" s="1536"/>
      <c r="EN25" s="1536"/>
      <c r="EO25" s="1536"/>
      <c r="EP25" s="1536"/>
      <c r="EQ25" s="1536"/>
      <c r="ER25" s="1536"/>
      <c r="ES25" s="1536"/>
      <c r="ET25" s="1536"/>
      <c r="EU25" s="1536"/>
      <c r="EV25" s="1537"/>
      <c r="FI25" s="7" t="s">
        <v>695</v>
      </c>
      <c r="FP25" s="7" t="s">
        <v>1193</v>
      </c>
      <c r="FQ25" s="7" t="s">
        <v>1194</v>
      </c>
    </row>
    <row r="26" spans="2:173" ht="17.25" customHeight="1" thickBot="1">
      <c r="B26" s="1494"/>
      <c r="C26" s="1495"/>
      <c r="D26" s="1496" t="s">
        <v>668</v>
      </c>
      <c r="E26" s="1496"/>
      <c r="F26" s="1496"/>
      <c r="G26" s="1496"/>
      <c r="H26" s="1496"/>
      <c r="I26" s="1497"/>
      <c r="J26" s="1498"/>
      <c r="K26" s="1499"/>
      <c r="L26" s="1499"/>
      <c r="M26" s="1499"/>
      <c r="N26" s="1499"/>
      <c r="O26" s="1499"/>
      <c r="P26" s="1499"/>
      <c r="Q26" s="1499"/>
      <c r="R26" s="1499"/>
      <c r="S26" s="1500"/>
      <c r="T26" s="1516"/>
      <c r="U26" s="1516"/>
      <c r="V26" s="1516"/>
      <c r="W26" s="1516"/>
      <c r="X26" s="1516"/>
      <c r="Y26" s="1516"/>
      <c r="Z26" s="1516"/>
      <c r="AA26" s="1516"/>
      <c r="AB26" s="1516"/>
      <c r="AC26" s="1516"/>
      <c r="AD26" s="1516"/>
      <c r="AE26" s="1516"/>
      <c r="AF26" s="1516"/>
      <c r="AG26" s="1516"/>
      <c r="AH26" s="1516"/>
      <c r="AI26" s="1516"/>
      <c r="AJ26" s="1516"/>
      <c r="AK26" s="1516"/>
      <c r="AL26" s="1516"/>
      <c r="AM26" s="1516"/>
      <c r="AN26" s="1516"/>
      <c r="AO26" s="1516"/>
      <c r="AP26" s="1516"/>
      <c r="AQ26" s="1516"/>
      <c r="AR26" s="1516"/>
      <c r="AS26" s="1516"/>
      <c r="AT26" s="1516"/>
      <c r="AU26" s="1516"/>
      <c r="AV26" s="1517"/>
      <c r="BX26" s="9">
        <f t="shared" si="1"/>
        <v>2</v>
      </c>
      <c r="BY26" s="231" t="b">
        <v>0</v>
      </c>
      <c r="BZ26" s="231" t="b">
        <v>0</v>
      </c>
      <c r="CA26" s="231" t="b">
        <v>0</v>
      </c>
      <c r="CB26" s="231" t="b">
        <v>0</v>
      </c>
      <c r="CC26" s="231" t="b">
        <v>0</v>
      </c>
      <c r="CD26" s="231" t="b">
        <v>1</v>
      </c>
      <c r="CE26" s="231" t="b">
        <v>0</v>
      </c>
      <c r="CH26" s="10">
        <f t="shared" si="2"/>
        <v>1</v>
      </c>
      <c r="CI26" s="231" t="b">
        <v>0</v>
      </c>
      <c r="CJ26" s="231" t="b">
        <v>0</v>
      </c>
      <c r="CK26" s="231" t="b">
        <v>0</v>
      </c>
      <c r="CL26" s="231" t="b">
        <v>0</v>
      </c>
      <c r="CM26" s="231" t="b">
        <v>0</v>
      </c>
      <c r="CN26" s="231" t="b">
        <v>0</v>
      </c>
      <c r="CO26" s="231" t="b">
        <v>1</v>
      </c>
      <c r="CS26" s="7" t="s">
        <v>696</v>
      </c>
      <c r="DD26" s="1532" t="s">
        <v>697</v>
      </c>
      <c r="DE26" s="1533"/>
      <c r="DF26" s="1533"/>
      <c r="DG26" s="1533"/>
      <c r="DH26" s="1533"/>
      <c r="DI26" s="1534"/>
      <c r="DJ26" s="1538">
        <f>IF(EO4="","",EO4)</f>
        <v>4</v>
      </c>
      <c r="DK26" s="1539"/>
      <c r="DL26" s="1539"/>
      <c r="DM26" s="1539"/>
      <c r="DN26" s="1540"/>
      <c r="DO26" s="1538">
        <f t="shared" si="0"/>
        <v>4</v>
      </c>
      <c r="DP26" s="1539"/>
      <c r="DQ26" s="1539"/>
      <c r="DR26" s="1539"/>
      <c r="DS26" s="1540"/>
      <c r="DT26" s="1526">
        <f>IF(EP4="","",EP4)</f>
      </c>
      <c r="DU26" s="1527"/>
      <c r="DV26" s="1527"/>
      <c r="DW26" s="1527"/>
      <c r="DX26" s="1527"/>
      <c r="DY26" s="1527"/>
      <c r="DZ26" s="1527"/>
      <c r="EA26" s="1527"/>
      <c r="EB26" s="1527"/>
      <c r="EC26" s="1527"/>
      <c r="ED26" s="1527"/>
      <c r="EE26" s="1527"/>
      <c r="EF26" s="1527"/>
      <c r="EG26" s="1527"/>
      <c r="EH26" s="1527"/>
      <c r="EI26" s="1527"/>
      <c r="EJ26" s="1527"/>
      <c r="EK26" s="1527"/>
      <c r="EL26" s="1527"/>
      <c r="EM26" s="1527"/>
      <c r="EN26" s="1527"/>
      <c r="EO26" s="1527"/>
      <c r="EP26" s="1527"/>
      <c r="EQ26" s="1527"/>
      <c r="ER26" s="1527"/>
      <c r="ES26" s="1527"/>
      <c r="ET26" s="1527"/>
      <c r="EU26" s="1527"/>
      <c r="EV26" s="1528"/>
      <c r="FI26" s="7" t="s">
        <v>697</v>
      </c>
      <c r="FP26" s="7" t="s">
        <v>1195</v>
      </c>
      <c r="FQ26" s="7" t="s">
        <v>1196</v>
      </c>
    </row>
    <row r="27" spans="2:97" ht="17.25" customHeight="1">
      <c r="B27" s="1494"/>
      <c r="C27" s="1495"/>
      <c r="D27" s="1496" t="s">
        <v>671</v>
      </c>
      <c r="E27" s="1496"/>
      <c r="F27" s="1496"/>
      <c r="G27" s="1496"/>
      <c r="H27" s="1496"/>
      <c r="I27" s="1497"/>
      <c r="J27" s="1498"/>
      <c r="K27" s="1499"/>
      <c r="L27" s="1499"/>
      <c r="M27" s="1499"/>
      <c r="N27" s="1499"/>
      <c r="O27" s="1499"/>
      <c r="P27" s="1499"/>
      <c r="Q27" s="1499"/>
      <c r="R27" s="1499"/>
      <c r="S27" s="1500"/>
      <c r="T27" s="1516"/>
      <c r="U27" s="1516"/>
      <c r="V27" s="1516"/>
      <c r="W27" s="1516"/>
      <c r="X27" s="1516"/>
      <c r="Y27" s="1516"/>
      <c r="Z27" s="1516"/>
      <c r="AA27" s="1516"/>
      <c r="AB27" s="1516"/>
      <c r="AC27" s="1516"/>
      <c r="AD27" s="1516"/>
      <c r="AE27" s="1516"/>
      <c r="AF27" s="1516"/>
      <c r="AG27" s="1516"/>
      <c r="AH27" s="1516"/>
      <c r="AI27" s="1516"/>
      <c r="AJ27" s="1516"/>
      <c r="AK27" s="1516"/>
      <c r="AL27" s="1516"/>
      <c r="AM27" s="1516"/>
      <c r="AN27" s="1516"/>
      <c r="AO27" s="1516"/>
      <c r="AP27" s="1516"/>
      <c r="AQ27" s="1516"/>
      <c r="AR27" s="1516"/>
      <c r="AS27" s="1516"/>
      <c r="AT27" s="1516"/>
      <c r="AU27" s="1516"/>
      <c r="AV27" s="1517"/>
      <c r="BX27" s="9">
        <f t="shared" si="1"/>
        <v>2</v>
      </c>
      <c r="BY27" s="231" t="b">
        <v>0</v>
      </c>
      <c r="BZ27" s="231" t="b">
        <v>0</v>
      </c>
      <c r="CA27" s="231" t="b">
        <v>0</v>
      </c>
      <c r="CB27" s="231" t="b">
        <v>0</v>
      </c>
      <c r="CC27" s="231" t="b">
        <v>0</v>
      </c>
      <c r="CD27" s="231" t="b">
        <v>1</v>
      </c>
      <c r="CE27" s="231" t="b">
        <v>0</v>
      </c>
      <c r="CH27" s="10">
        <f t="shared" si="2"/>
        <v>1</v>
      </c>
      <c r="CI27" s="231" t="b">
        <v>0</v>
      </c>
      <c r="CJ27" s="231" t="b">
        <v>0</v>
      </c>
      <c r="CK27" s="231" t="b">
        <v>0</v>
      </c>
      <c r="CL27" s="231" t="b">
        <v>0</v>
      </c>
      <c r="CM27" s="231" t="b">
        <v>0</v>
      </c>
      <c r="CN27" s="231" t="b">
        <v>0</v>
      </c>
      <c r="CO27" s="231" t="b">
        <v>1</v>
      </c>
      <c r="CS27" s="7" t="s">
        <v>698</v>
      </c>
    </row>
    <row r="28" spans="2:121" ht="17.25" customHeight="1">
      <c r="B28" s="1494" t="s">
        <v>699</v>
      </c>
      <c r="C28" s="1495"/>
      <c r="D28" s="1496" t="s">
        <v>595</v>
      </c>
      <c r="E28" s="1496"/>
      <c r="F28" s="1496"/>
      <c r="G28" s="1496"/>
      <c r="H28" s="1496"/>
      <c r="I28" s="1497"/>
      <c r="J28" s="1498"/>
      <c r="K28" s="1499"/>
      <c r="L28" s="1499"/>
      <c r="M28" s="1499"/>
      <c r="N28" s="1499"/>
      <c r="O28" s="1499"/>
      <c r="P28" s="1499"/>
      <c r="Q28" s="1499"/>
      <c r="R28" s="1499"/>
      <c r="S28" s="1500"/>
      <c r="T28" s="1516"/>
      <c r="U28" s="1516"/>
      <c r="V28" s="1516"/>
      <c r="W28" s="1516"/>
      <c r="X28" s="1516"/>
      <c r="Y28" s="1516"/>
      <c r="Z28" s="1516"/>
      <c r="AA28" s="1516"/>
      <c r="AB28" s="1516"/>
      <c r="AC28" s="1516"/>
      <c r="AD28" s="1516"/>
      <c r="AE28" s="1516"/>
      <c r="AF28" s="1516"/>
      <c r="AG28" s="1516"/>
      <c r="AH28" s="1516"/>
      <c r="AI28" s="1516"/>
      <c r="AJ28" s="1516"/>
      <c r="AK28" s="1516"/>
      <c r="AL28" s="1516"/>
      <c r="AM28" s="1516"/>
      <c r="AN28" s="1516"/>
      <c r="AO28" s="1516"/>
      <c r="AP28" s="1516"/>
      <c r="AQ28" s="1516"/>
      <c r="AR28" s="1516"/>
      <c r="AS28" s="1516"/>
      <c r="AT28" s="1516"/>
      <c r="AU28" s="1516"/>
      <c r="AV28" s="1517"/>
      <c r="BX28" s="9">
        <f t="shared" si="1"/>
        <v>2</v>
      </c>
      <c r="BY28" s="231" t="b">
        <v>0</v>
      </c>
      <c r="BZ28" s="231" t="b">
        <v>0</v>
      </c>
      <c r="CA28" s="231" t="b">
        <v>0</v>
      </c>
      <c r="CB28" s="231" t="b">
        <v>0</v>
      </c>
      <c r="CC28" s="231" t="b">
        <v>0</v>
      </c>
      <c r="CD28" s="231" t="b">
        <v>1</v>
      </c>
      <c r="CE28" s="231" t="b">
        <v>0</v>
      </c>
      <c r="CH28" s="10">
        <f t="shared" si="2"/>
        <v>3</v>
      </c>
      <c r="CI28" s="231" t="b">
        <v>0</v>
      </c>
      <c r="CJ28" s="231" t="b">
        <v>0</v>
      </c>
      <c r="CK28" s="231" t="b">
        <v>0</v>
      </c>
      <c r="CL28" s="231" t="b">
        <v>0</v>
      </c>
      <c r="CM28" s="231" t="b">
        <v>1</v>
      </c>
      <c r="CN28" s="231" t="b">
        <v>0</v>
      </c>
      <c r="CO28" s="231" t="b">
        <v>0</v>
      </c>
      <c r="CS28" s="7" t="s">
        <v>700</v>
      </c>
      <c r="DD28" s="11" t="s">
        <v>701</v>
      </c>
      <c r="DE28" s="12"/>
      <c r="DF28" s="12"/>
      <c r="DG28" s="13"/>
      <c r="DH28" s="14" t="s">
        <v>624</v>
      </c>
      <c r="DI28" s="15"/>
      <c r="DJ28" s="15"/>
      <c r="DK28" s="16"/>
      <c r="DL28" s="17" t="s">
        <v>702</v>
      </c>
      <c r="DN28" s="17" t="s">
        <v>703</v>
      </c>
      <c r="DO28" s="17" t="s">
        <v>681</v>
      </c>
      <c r="DQ28" s="17" t="s">
        <v>704</v>
      </c>
    </row>
    <row r="29" spans="2:121" ht="17.25" customHeight="1">
      <c r="B29" s="1494"/>
      <c r="C29" s="1495"/>
      <c r="D29" s="1496" t="s">
        <v>597</v>
      </c>
      <c r="E29" s="1496"/>
      <c r="F29" s="1496"/>
      <c r="G29" s="1496"/>
      <c r="H29" s="1496"/>
      <c r="I29" s="1497"/>
      <c r="J29" s="1498"/>
      <c r="K29" s="1499"/>
      <c r="L29" s="1499"/>
      <c r="M29" s="1499"/>
      <c r="N29" s="1499"/>
      <c r="O29" s="1499"/>
      <c r="P29" s="1499"/>
      <c r="Q29" s="1499"/>
      <c r="R29" s="1499"/>
      <c r="S29" s="1500"/>
      <c r="T29" s="1516"/>
      <c r="U29" s="1516"/>
      <c r="V29" s="1516"/>
      <c r="W29" s="1516"/>
      <c r="X29" s="1516"/>
      <c r="Y29" s="1516"/>
      <c r="Z29" s="1516"/>
      <c r="AA29" s="1516"/>
      <c r="AB29" s="1516"/>
      <c r="AC29" s="1516"/>
      <c r="AD29" s="1516"/>
      <c r="AE29" s="1516"/>
      <c r="AF29" s="1516"/>
      <c r="AG29" s="1516"/>
      <c r="AH29" s="1516"/>
      <c r="AI29" s="1516"/>
      <c r="AJ29" s="1516"/>
      <c r="AK29" s="1516"/>
      <c r="AL29" s="1516"/>
      <c r="AM29" s="1516"/>
      <c r="AN29" s="1516"/>
      <c r="AO29" s="1516"/>
      <c r="AP29" s="1516"/>
      <c r="AQ29" s="1516"/>
      <c r="AR29" s="1516"/>
      <c r="AS29" s="1516"/>
      <c r="AT29" s="1516"/>
      <c r="AU29" s="1516"/>
      <c r="AV29" s="1517"/>
      <c r="BX29" s="9">
        <f t="shared" si="1"/>
        <v>2</v>
      </c>
      <c r="BY29" s="231" t="b">
        <v>0</v>
      </c>
      <c r="BZ29" s="231" t="b">
        <v>0</v>
      </c>
      <c r="CA29" s="231" t="b">
        <v>0</v>
      </c>
      <c r="CB29" s="231" t="b">
        <v>0</v>
      </c>
      <c r="CC29" s="231" t="b">
        <v>0</v>
      </c>
      <c r="CD29" s="231" t="b">
        <v>1</v>
      </c>
      <c r="CE29" s="231" t="b">
        <v>0</v>
      </c>
      <c r="CH29" s="10">
        <f t="shared" si="2"/>
        <v>3</v>
      </c>
      <c r="CI29" s="231" t="b">
        <v>0</v>
      </c>
      <c r="CJ29" s="231" t="b">
        <v>0</v>
      </c>
      <c r="CK29" s="231" t="b">
        <v>0</v>
      </c>
      <c r="CL29" s="231" t="b">
        <v>0</v>
      </c>
      <c r="CM29" s="231" t="b">
        <v>1</v>
      </c>
      <c r="CN29" s="231" t="b">
        <v>0</v>
      </c>
      <c r="CO29" s="231" t="b">
        <v>0</v>
      </c>
      <c r="CS29" s="7" t="s">
        <v>705</v>
      </c>
      <c r="DD29" s="14" t="s">
        <v>706</v>
      </c>
      <c r="DE29" s="18"/>
      <c r="DF29" s="18"/>
      <c r="DG29" s="19"/>
      <c r="DH29" s="14" t="s">
        <v>623</v>
      </c>
      <c r="DI29" s="15"/>
      <c r="DJ29" s="15"/>
      <c r="DK29" s="16"/>
      <c r="DL29" s="17" t="s">
        <v>707</v>
      </c>
      <c r="DN29" s="17" t="s">
        <v>708</v>
      </c>
      <c r="DO29" s="17" t="s">
        <v>709</v>
      </c>
      <c r="DQ29" s="17" t="s">
        <v>710</v>
      </c>
    </row>
    <row r="30" spans="2:121" ht="17.25" customHeight="1">
      <c r="B30" s="1494" t="s">
        <v>590</v>
      </c>
      <c r="C30" s="1495"/>
      <c r="D30" s="1496" t="s">
        <v>677</v>
      </c>
      <c r="E30" s="1496"/>
      <c r="F30" s="1496"/>
      <c r="G30" s="1496"/>
      <c r="H30" s="1496"/>
      <c r="I30" s="1497"/>
      <c r="J30" s="1498"/>
      <c r="K30" s="1499"/>
      <c r="L30" s="1499"/>
      <c r="M30" s="1499"/>
      <c r="N30" s="1499"/>
      <c r="O30" s="1499"/>
      <c r="P30" s="1499"/>
      <c r="Q30" s="1499"/>
      <c r="R30" s="1499"/>
      <c r="S30" s="1500"/>
      <c r="T30" s="1516"/>
      <c r="U30" s="1516"/>
      <c r="V30" s="1516"/>
      <c r="W30" s="1516"/>
      <c r="X30" s="1516"/>
      <c r="Y30" s="1516"/>
      <c r="Z30" s="1516"/>
      <c r="AA30" s="1516"/>
      <c r="AB30" s="1516"/>
      <c r="AC30" s="1516"/>
      <c r="AD30" s="1516"/>
      <c r="AE30" s="1516"/>
      <c r="AF30" s="1516"/>
      <c r="AG30" s="1516"/>
      <c r="AH30" s="1516"/>
      <c r="AI30" s="1516"/>
      <c r="AJ30" s="1516"/>
      <c r="AK30" s="1516"/>
      <c r="AL30" s="1516"/>
      <c r="AM30" s="1516"/>
      <c r="AN30" s="1516"/>
      <c r="AO30" s="1516"/>
      <c r="AP30" s="1516"/>
      <c r="AQ30" s="1516"/>
      <c r="AR30" s="1516"/>
      <c r="AS30" s="1516"/>
      <c r="AT30" s="1516"/>
      <c r="AU30" s="1516"/>
      <c r="AV30" s="1517"/>
      <c r="BX30" s="9">
        <f t="shared" si="1"/>
        <v>3</v>
      </c>
      <c r="BY30" s="231" t="b">
        <v>0</v>
      </c>
      <c r="BZ30" s="231" t="b">
        <v>0</v>
      </c>
      <c r="CA30" s="231" t="b">
        <v>0</v>
      </c>
      <c r="CB30" s="231" t="b">
        <v>0</v>
      </c>
      <c r="CC30" s="231" t="b">
        <v>1</v>
      </c>
      <c r="CD30" s="231" t="b">
        <v>0</v>
      </c>
      <c r="CE30" s="231" t="b">
        <v>0</v>
      </c>
      <c r="CH30" s="10">
        <f t="shared" si="2"/>
        <v>4</v>
      </c>
      <c r="CI30" s="231" t="b">
        <v>0</v>
      </c>
      <c r="CJ30" s="231" t="b">
        <v>0</v>
      </c>
      <c r="CK30" s="231" t="b">
        <v>0</v>
      </c>
      <c r="CL30" s="231" t="b">
        <v>1</v>
      </c>
      <c r="CM30" s="231" t="b">
        <v>0</v>
      </c>
      <c r="CN30" s="231" t="b">
        <v>0</v>
      </c>
      <c r="CO30" s="231" t="b">
        <v>0</v>
      </c>
      <c r="DD30" s="14" t="s">
        <v>619</v>
      </c>
      <c r="DE30" s="18"/>
      <c r="DF30" s="18"/>
      <c r="DG30" s="19"/>
      <c r="DH30" s="14" t="s">
        <v>711</v>
      </c>
      <c r="DI30" s="15"/>
      <c r="DJ30" s="15"/>
      <c r="DK30" s="16"/>
      <c r="DN30" s="17" t="s">
        <v>841</v>
      </c>
      <c r="DO30" s="17" t="s">
        <v>712</v>
      </c>
      <c r="DQ30" s="17" t="s">
        <v>713</v>
      </c>
    </row>
    <row r="31" spans="2:121" ht="17.25" customHeight="1">
      <c r="B31" s="1494"/>
      <c r="C31" s="1495"/>
      <c r="D31" s="1496" t="s">
        <v>679</v>
      </c>
      <c r="E31" s="1496"/>
      <c r="F31" s="1496"/>
      <c r="G31" s="1496"/>
      <c r="H31" s="1496"/>
      <c r="I31" s="1497"/>
      <c r="J31" s="1498"/>
      <c r="K31" s="1499"/>
      <c r="L31" s="1499"/>
      <c r="M31" s="1499"/>
      <c r="N31" s="1499"/>
      <c r="O31" s="1499"/>
      <c r="P31" s="1499"/>
      <c r="Q31" s="1499"/>
      <c r="R31" s="1499"/>
      <c r="S31" s="1500"/>
      <c r="T31" s="1516"/>
      <c r="U31" s="1516"/>
      <c r="V31" s="1516"/>
      <c r="W31" s="1516"/>
      <c r="X31" s="1516"/>
      <c r="Y31" s="1516"/>
      <c r="Z31" s="1516"/>
      <c r="AA31" s="1516"/>
      <c r="AB31" s="1516"/>
      <c r="AC31" s="1516"/>
      <c r="AD31" s="1516"/>
      <c r="AE31" s="1516"/>
      <c r="AF31" s="1516"/>
      <c r="AG31" s="1516"/>
      <c r="AH31" s="1516"/>
      <c r="AI31" s="1516"/>
      <c r="AJ31" s="1516"/>
      <c r="AK31" s="1516"/>
      <c r="AL31" s="1516"/>
      <c r="AM31" s="1516"/>
      <c r="AN31" s="1516"/>
      <c r="AO31" s="1516"/>
      <c r="AP31" s="1516"/>
      <c r="AQ31" s="1516"/>
      <c r="AR31" s="1516"/>
      <c r="AS31" s="1516"/>
      <c r="AT31" s="1516"/>
      <c r="AU31" s="1516"/>
      <c r="AV31" s="1517"/>
      <c r="BX31" s="9">
        <f t="shared" si="1"/>
        <v>2</v>
      </c>
      <c r="BY31" s="231" t="b">
        <v>0</v>
      </c>
      <c r="BZ31" s="231" t="b">
        <v>0</v>
      </c>
      <c r="CA31" s="231" t="b">
        <v>0</v>
      </c>
      <c r="CB31" s="231" t="b">
        <v>0</v>
      </c>
      <c r="CC31" s="231" t="b">
        <v>0</v>
      </c>
      <c r="CD31" s="231" t="b">
        <v>1</v>
      </c>
      <c r="CE31" s="231" t="b">
        <v>0</v>
      </c>
      <c r="CH31" s="10">
        <f t="shared" si="2"/>
        <v>3</v>
      </c>
      <c r="CI31" s="231" t="b">
        <v>0</v>
      </c>
      <c r="CJ31" s="231" t="b">
        <v>0</v>
      </c>
      <c r="CK31" s="231" t="b">
        <v>0</v>
      </c>
      <c r="CL31" s="231" t="b">
        <v>0</v>
      </c>
      <c r="CM31" s="231" t="b">
        <v>1</v>
      </c>
      <c r="CN31" s="231" t="b">
        <v>0</v>
      </c>
      <c r="CO31" s="231" t="b">
        <v>0</v>
      </c>
      <c r="DD31" s="14" t="s">
        <v>620</v>
      </c>
      <c r="DE31" s="18"/>
      <c r="DF31" s="18"/>
      <c r="DG31" s="19"/>
      <c r="DH31" s="14"/>
      <c r="DI31" s="15"/>
      <c r="DJ31" s="15"/>
      <c r="DK31" s="16"/>
      <c r="DQ31" s="17" t="s">
        <v>775</v>
      </c>
    </row>
    <row r="32" spans="2:115" ht="17.25" customHeight="1">
      <c r="B32" s="1494"/>
      <c r="C32" s="1495"/>
      <c r="D32" s="1496" t="s">
        <v>682</v>
      </c>
      <c r="E32" s="1496"/>
      <c r="F32" s="1496"/>
      <c r="G32" s="1496"/>
      <c r="H32" s="1496"/>
      <c r="I32" s="1497"/>
      <c r="J32" s="1498"/>
      <c r="K32" s="1499"/>
      <c r="L32" s="1499"/>
      <c r="M32" s="1499"/>
      <c r="N32" s="1499"/>
      <c r="O32" s="1499"/>
      <c r="P32" s="1499"/>
      <c r="Q32" s="1499"/>
      <c r="R32" s="1499"/>
      <c r="S32" s="1500"/>
      <c r="T32" s="1516"/>
      <c r="U32" s="1516"/>
      <c r="V32" s="1516"/>
      <c r="W32" s="1516"/>
      <c r="X32" s="1516"/>
      <c r="Y32" s="1516"/>
      <c r="Z32" s="1516"/>
      <c r="AA32" s="1516"/>
      <c r="AB32" s="1516"/>
      <c r="AC32" s="1516"/>
      <c r="AD32" s="1516"/>
      <c r="AE32" s="1516"/>
      <c r="AF32" s="1516"/>
      <c r="AG32" s="1516"/>
      <c r="AH32" s="1516"/>
      <c r="AI32" s="1516"/>
      <c r="AJ32" s="1516"/>
      <c r="AK32" s="1516"/>
      <c r="AL32" s="1516"/>
      <c r="AM32" s="1516"/>
      <c r="AN32" s="1516"/>
      <c r="AO32" s="1516"/>
      <c r="AP32" s="1516"/>
      <c r="AQ32" s="1516"/>
      <c r="AR32" s="1516"/>
      <c r="AS32" s="1516"/>
      <c r="AT32" s="1516"/>
      <c r="AU32" s="1516"/>
      <c r="AV32" s="1517"/>
      <c r="BX32" s="9">
        <f t="shared" si="1"/>
        <v>2</v>
      </c>
      <c r="BY32" s="231" t="b">
        <v>0</v>
      </c>
      <c r="BZ32" s="231" t="b">
        <v>0</v>
      </c>
      <c r="CA32" s="231" t="b">
        <v>0</v>
      </c>
      <c r="CB32" s="231" t="b">
        <v>0</v>
      </c>
      <c r="CC32" s="231" t="b">
        <v>0</v>
      </c>
      <c r="CD32" s="231" t="b">
        <v>1</v>
      </c>
      <c r="CE32" s="231" t="b">
        <v>0</v>
      </c>
      <c r="CH32" s="10">
        <f t="shared" si="2"/>
        <v>4</v>
      </c>
      <c r="CI32" s="231" t="b">
        <v>0</v>
      </c>
      <c r="CJ32" s="231" t="b">
        <v>0</v>
      </c>
      <c r="CK32" s="231" t="b">
        <v>0</v>
      </c>
      <c r="CL32" s="231" t="b">
        <v>1</v>
      </c>
      <c r="CM32" s="231" t="b">
        <v>0</v>
      </c>
      <c r="CN32" s="231" t="b">
        <v>0</v>
      </c>
      <c r="CO32" s="231" t="b">
        <v>0</v>
      </c>
      <c r="DD32" s="14" t="s">
        <v>714</v>
      </c>
      <c r="DE32" s="18"/>
      <c r="DF32" s="18"/>
      <c r="DG32" s="19"/>
      <c r="DH32" s="14"/>
      <c r="DI32" s="15"/>
      <c r="DJ32" s="15"/>
      <c r="DK32" s="16"/>
    </row>
    <row r="33" spans="2:111" ht="17.25" customHeight="1">
      <c r="B33" s="1494" t="s">
        <v>587</v>
      </c>
      <c r="C33" s="1495"/>
      <c r="D33" s="1496" t="s">
        <v>686</v>
      </c>
      <c r="E33" s="1496"/>
      <c r="F33" s="1496"/>
      <c r="G33" s="1496"/>
      <c r="H33" s="1496"/>
      <c r="I33" s="1497"/>
      <c r="J33" s="1498"/>
      <c r="K33" s="1499"/>
      <c r="L33" s="1499"/>
      <c r="M33" s="1499"/>
      <c r="N33" s="1499"/>
      <c r="O33" s="1499"/>
      <c r="P33" s="1499"/>
      <c r="Q33" s="1499"/>
      <c r="R33" s="1499"/>
      <c r="S33" s="1500"/>
      <c r="T33" s="1516"/>
      <c r="U33" s="1516"/>
      <c r="V33" s="1516"/>
      <c r="W33" s="1516"/>
      <c r="X33" s="1516"/>
      <c r="Y33" s="1516"/>
      <c r="Z33" s="1516"/>
      <c r="AA33" s="1516"/>
      <c r="AB33" s="1516"/>
      <c r="AC33" s="1516"/>
      <c r="AD33" s="1516"/>
      <c r="AE33" s="1516"/>
      <c r="AF33" s="1516"/>
      <c r="AG33" s="1516"/>
      <c r="AH33" s="1516"/>
      <c r="AI33" s="1516"/>
      <c r="AJ33" s="1516"/>
      <c r="AK33" s="1516"/>
      <c r="AL33" s="1516"/>
      <c r="AM33" s="1516"/>
      <c r="AN33" s="1516"/>
      <c r="AO33" s="1516"/>
      <c r="AP33" s="1516"/>
      <c r="AQ33" s="1516"/>
      <c r="AR33" s="1516"/>
      <c r="AS33" s="1516"/>
      <c r="AT33" s="1516"/>
      <c r="AU33" s="1516"/>
      <c r="AV33" s="1517"/>
      <c r="BX33" s="9">
        <f t="shared" si="1"/>
        <v>2</v>
      </c>
      <c r="BY33" s="231" t="b">
        <v>0</v>
      </c>
      <c r="BZ33" s="231" t="b">
        <v>0</v>
      </c>
      <c r="CA33" s="231" t="b">
        <v>0</v>
      </c>
      <c r="CB33" s="231" t="b">
        <v>0</v>
      </c>
      <c r="CC33" s="231" t="b">
        <v>0</v>
      </c>
      <c r="CD33" s="231" t="b">
        <v>1</v>
      </c>
      <c r="CE33" s="231" t="b">
        <v>0</v>
      </c>
      <c r="CH33" s="10">
        <f t="shared" si="2"/>
        <v>3</v>
      </c>
      <c r="CI33" s="231" t="b">
        <v>0</v>
      </c>
      <c r="CJ33" s="231" t="b">
        <v>0</v>
      </c>
      <c r="CK33" s="231" t="b">
        <v>0</v>
      </c>
      <c r="CL33" s="231" t="b">
        <v>0</v>
      </c>
      <c r="CM33" s="231" t="b">
        <v>1</v>
      </c>
      <c r="CN33" s="231" t="b">
        <v>0</v>
      </c>
      <c r="CO33" s="231" t="b">
        <v>0</v>
      </c>
      <c r="DD33" s="20" t="s">
        <v>715</v>
      </c>
      <c r="DE33" s="21"/>
      <c r="DF33" s="21"/>
      <c r="DG33" s="22"/>
    </row>
    <row r="34" spans="2:93" ht="17.25" customHeight="1">
      <c r="B34" s="1494"/>
      <c r="C34" s="1495"/>
      <c r="D34" s="1496" t="s">
        <v>689</v>
      </c>
      <c r="E34" s="1496"/>
      <c r="F34" s="1496"/>
      <c r="G34" s="1496"/>
      <c r="H34" s="1496"/>
      <c r="I34" s="1497"/>
      <c r="J34" s="1498"/>
      <c r="K34" s="1499"/>
      <c r="L34" s="1499"/>
      <c r="M34" s="1499"/>
      <c r="N34" s="1499"/>
      <c r="O34" s="1499"/>
      <c r="P34" s="1499"/>
      <c r="Q34" s="1499"/>
      <c r="R34" s="1499"/>
      <c r="S34" s="1500"/>
      <c r="T34" s="1516"/>
      <c r="U34" s="1516"/>
      <c r="V34" s="1516"/>
      <c r="W34" s="1516"/>
      <c r="X34" s="1516"/>
      <c r="Y34" s="1516"/>
      <c r="Z34" s="1516"/>
      <c r="AA34" s="1516"/>
      <c r="AB34" s="1516"/>
      <c r="AC34" s="1516"/>
      <c r="AD34" s="1516"/>
      <c r="AE34" s="1516"/>
      <c r="AF34" s="1516"/>
      <c r="AG34" s="1516"/>
      <c r="AH34" s="1516"/>
      <c r="AI34" s="1516"/>
      <c r="AJ34" s="1516"/>
      <c r="AK34" s="1516"/>
      <c r="AL34" s="1516"/>
      <c r="AM34" s="1516"/>
      <c r="AN34" s="1516"/>
      <c r="AO34" s="1516"/>
      <c r="AP34" s="1516"/>
      <c r="AQ34" s="1516"/>
      <c r="AR34" s="1516"/>
      <c r="AS34" s="1516"/>
      <c r="AT34" s="1516"/>
      <c r="AU34" s="1516"/>
      <c r="AV34" s="1517"/>
      <c r="BX34" s="9">
        <f t="shared" si="1"/>
        <v>2</v>
      </c>
      <c r="BY34" s="231" t="b">
        <v>0</v>
      </c>
      <c r="BZ34" s="231" t="b">
        <v>0</v>
      </c>
      <c r="CA34" s="231" t="b">
        <v>0</v>
      </c>
      <c r="CB34" s="231" t="b">
        <v>0</v>
      </c>
      <c r="CC34" s="231" t="b">
        <v>0</v>
      </c>
      <c r="CD34" s="231" t="b">
        <v>1</v>
      </c>
      <c r="CE34" s="231" t="b">
        <v>0</v>
      </c>
      <c r="CH34" s="10">
        <f t="shared" si="2"/>
        <v>3</v>
      </c>
      <c r="CI34" s="231" t="b">
        <v>0</v>
      </c>
      <c r="CJ34" s="231" t="b">
        <v>0</v>
      </c>
      <c r="CK34" s="231" t="b">
        <v>0</v>
      </c>
      <c r="CL34" s="231" t="b">
        <v>0</v>
      </c>
      <c r="CM34" s="231" t="b">
        <v>1</v>
      </c>
      <c r="CN34" s="231" t="b">
        <v>0</v>
      </c>
      <c r="CO34" s="231" t="b">
        <v>0</v>
      </c>
    </row>
    <row r="35" spans="2:93" ht="17.25" customHeight="1">
      <c r="B35" s="1512" t="s">
        <v>1474</v>
      </c>
      <c r="C35" s="1513"/>
      <c r="D35" s="1496" t="s">
        <v>691</v>
      </c>
      <c r="E35" s="1496"/>
      <c r="F35" s="1496"/>
      <c r="G35" s="1496"/>
      <c r="H35" s="1496"/>
      <c r="I35" s="1497"/>
      <c r="J35" s="1498"/>
      <c r="K35" s="1499"/>
      <c r="L35" s="1499"/>
      <c r="M35" s="1499"/>
      <c r="N35" s="1499"/>
      <c r="O35" s="1499"/>
      <c r="P35" s="1499"/>
      <c r="Q35" s="1499"/>
      <c r="R35" s="1499"/>
      <c r="S35" s="1500"/>
      <c r="T35" s="1516"/>
      <c r="U35" s="1516"/>
      <c r="V35" s="1516"/>
      <c r="W35" s="1516"/>
      <c r="X35" s="1516"/>
      <c r="Y35" s="1516"/>
      <c r="Z35" s="1516"/>
      <c r="AA35" s="1516"/>
      <c r="AB35" s="1516"/>
      <c r="AC35" s="1516"/>
      <c r="AD35" s="1516"/>
      <c r="AE35" s="1516"/>
      <c r="AF35" s="1516"/>
      <c r="AG35" s="1516"/>
      <c r="AH35" s="1516"/>
      <c r="AI35" s="1516"/>
      <c r="AJ35" s="1516"/>
      <c r="AK35" s="1516"/>
      <c r="AL35" s="1516"/>
      <c r="AM35" s="1516"/>
      <c r="AN35" s="1516"/>
      <c r="AO35" s="1516"/>
      <c r="AP35" s="1516"/>
      <c r="AQ35" s="1516"/>
      <c r="AR35" s="1516"/>
      <c r="AS35" s="1516"/>
      <c r="AT35" s="1516"/>
      <c r="AU35" s="1516"/>
      <c r="AV35" s="1517"/>
      <c r="BX35" s="9">
        <f t="shared" si="1"/>
        <v>2</v>
      </c>
      <c r="BY35" s="231" t="b">
        <v>0</v>
      </c>
      <c r="BZ35" s="231" t="b">
        <v>0</v>
      </c>
      <c r="CA35" s="231" t="b">
        <v>0</v>
      </c>
      <c r="CB35" s="231" t="b">
        <v>0</v>
      </c>
      <c r="CC35" s="231" t="b">
        <v>0</v>
      </c>
      <c r="CD35" s="231" t="b">
        <v>1</v>
      </c>
      <c r="CE35" s="231" t="b">
        <v>0</v>
      </c>
      <c r="CH35" s="10">
        <f t="shared" si="2"/>
        <v>4</v>
      </c>
      <c r="CI35" s="231" t="b">
        <v>0</v>
      </c>
      <c r="CJ35" s="231" t="b">
        <v>0</v>
      </c>
      <c r="CK35" s="231" t="b">
        <v>0</v>
      </c>
      <c r="CL35" s="231" t="b">
        <v>1</v>
      </c>
      <c r="CM35" s="231" t="b">
        <v>0</v>
      </c>
      <c r="CN35" s="231" t="b">
        <v>0</v>
      </c>
      <c r="CO35" s="231" t="b">
        <v>0</v>
      </c>
    </row>
    <row r="36" spans="2:93" ht="17.25" customHeight="1">
      <c r="B36" s="1514"/>
      <c r="C36" s="1515"/>
      <c r="D36" s="1496" t="s">
        <v>692</v>
      </c>
      <c r="E36" s="1496"/>
      <c r="F36" s="1496"/>
      <c r="G36" s="1496"/>
      <c r="H36" s="1496"/>
      <c r="I36" s="1497"/>
      <c r="J36" s="1498"/>
      <c r="K36" s="1499"/>
      <c r="L36" s="1499"/>
      <c r="M36" s="1499"/>
      <c r="N36" s="1499"/>
      <c r="O36" s="1499"/>
      <c r="P36" s="1499"/>
      <c r="Q36" s="1499"/>
      <c r="R36" s="1499"/>
      <c r="S36" s="1500"/>
      <c r="T36" s="1516"/>
      <c r="U36" s="1516"/>
      <c r="V36" s="1516"/>
      <c r="W36" s="1516"/>
      <c r="X36" s="1516"/>
      <c r="Y36" s="1516"/>
      <c r="Z36" s="1516"/>
      <c r="AA36" s="1516"/>
      <c r="AB36" s="1516"/>
      <c r="AC36" s="1516"/>
      <c r="AD36" s="1516"/>
      <c r="AE36" s="1516"/>
      <c r="AF36" s="1516"/>
      <c r="AG36" s="1516"/>
      <c r="AH36" s="1516"/>
      <c r="AI36" s="1516"/>
      <c r="AJ36" s="1516"/>
      <c r="AK36" s="1516"/>
      <c r="AL36" s="1516"/>
      <c r="AM36" s="1516"/>
      <c r="AN36" s="1516"/>
      <c r="AO36" s="1516"/>
      <c r="AP36" s="1516"/>
      <c r="AQ36" s="1516"/>
      <c r="AR36" s="1516"/>
      <c r="AS36" s="1516"/>
      <c r="AT36" s="1516"/>
      <c r="AU36" s="1516"/>
      <c r="AV36" s="1517"/>
      <c r="BX36" s="9">
        <f t="shared" si="1"/>
        <v>2</v>
      </c>
      <c r="BY36" s="231" t="b">
        <v>0</v>
      </c>
      <c r="BZ36" s="231" t="b">
        <v>0</v>
      </c>
      <c r="CA36" s="231" t="b">
        <v>0</v>
      </c>
      <c r="CB36" s="231" t="b">
        <v>0</v>
      </c>
      <c r="CC36" s="231" t="b">
        <v>0</v>
      </c>
      <c r="CD36" s="231" t="b">
        <v>1</v>
      </c>
      <c r="CE36" s="231" t="b">
        <v>0</v>
      </c>
      <c r="CH36" s="10">
        <f t="shared" si="2"/>
        <v>4</v>
      </c>
      <c r="CI36" s="231" t="b">
        <v>0</v>
      </c>
      <c r="CJ36" s="231" t="b">
        <v>0</v>
      </c>
      <c r="CK36" s="231" t="b">
        <v>0</v>
      </c>
      <c r="CL36" s="231" t="b">
        <v>1</v>
      </c>
      <c r="CM36" s="231" t="b">
        <v>0</v>
      </c>
      <c r="CN36" s="231" t="b">
        <v>0</v>
      </c>
      <c r="CO36" s="231" t="b">
        <v>0</v>
      </c>
    </row>
    <row r="37" spans="2:93" ht="17.25" customHeight="1">
      <c r="B37" s="1501" t="s">
        <v>716</v>
      </c>
      <c r="C37" s="1502"/>
      <c r="D37" s="1496" t="s">
        <v>693</v>
      </c>
      <c r="E37" s="1496"/>
      <c r="F37" s="1496"/>
      <c r="G37" s="1496"/>
      <c r="H37" s="1496"/>
      <c r="I37" s="1497"/>
      <c r="J37" s="1498"/>
      <c r="K37" s="1499"/>
      <c r="L37" s="1499"/>
      <c r="M37" s="1499"/>
      <c r="N37" s="1499"/>
      <c r="O37" s="1499"/>
      <c r="P37" s="1499"/>
      <c r="Q37" s="1499"/>
      <c r="R37" s="1499"/>
      <c r="S37" s="1500"/>
      <c r="T37" s="1516"/>
      <c r="U37" s="1516"/>
      <c r="V37" s="1516"/>
      <c r="W37" s="1516"/>
      <c r="X37" s="1516"/>
      <c r="Y37" s="1516"/>
      <c r="Z37" s="1516"/>
      <c r="AA37" s="1516"/>
      <c r="AB37" s="1516"/>
      <c r="AC37" s="1516"/>
      <c r="AD37" s="1516"/>
      <c r="AE37" s="1516"/>
      <c r="AF37" s="1516"/>
      <c r="AG37" s="1516"/>
      <c r="AH37" s="1516"/>
      <c r="AI37" s="1516"/>
      <c r="AJ37" s="1516"/>
      <c r="AK37" s="1516"/>
      <c r="AL37" s="1516"/>
      <c r="AM37" s="1516"/>
      <c r="AN37" s="1516"/>
      <c r="AO37" s="1516"/>
      <c r="AP37" s="1516"/>
      <c r="AQ37" s="1516"/>
      <c r="AR37" s="1516"/>
      <c r="AS37" s="1516"/>
      <c r="AT37" s="1516"/>
      <c r="AU37" s="1516"/>
      <c r="AV37" s="1517"/>
      <c r="BX37" s="9">
        <f t="shared" si="1"/>
        <v>2</v>
      </c>
      <c r="BY37" s="231" t="b">
        <v>0</v>
      </c>
      <c r="BZ37" s="231" t="b">
        <v>0</v>
      </c>
      <c r="CA37" s="231" t="b">
        <v>0</v>
      </c>
      <c r="CB37" s="231" t="b">
        <v>0</v>
      </c>
      <c r="CC37" s="231" t="b">
        <v>0</v>
      </c>
      <c r="CD37" s="231" t="b">
        <v>1</v>
      </c>
      <c r="CE37" s="231" t="b">
        <v>0</v>
      </c>
      <c r="CH37" s="10">
        <f t="shared" si="2"/>
        <v>4</v>
      </c>
      <c r="CI37" s="231" t="b">
        <v>0</v>
      </c>
      <c r="CJ37" s="231" t="b">
        <v>0</v>
      </c>
      <c r="CK37" s="231" t="b">
        <v>0</v>
      </c>
      <c r="CL37" s="231" t="b">
        <v>1</v>
      </c>
      <c r="CM37" s="231" t="b">
        <v>0</v>
      </c>
      <c r="CN37" s="231" t="b">
        <v>0</v>
      </c>
      <c r="CO37" s="231" t="b">
        <v>0</v>
      </c>
    </row>
    <row r="38" spans="2:93" ht="17.25" customHeight="1">
      <c r="B38" s="1503"/>
      <c r="C38" s="1504"/>
      <c r="D38" s="1496" t="s">
        <v>695</v>
      </c>
      <c r="E38" s="1496"/>
      <c r="F38" s="1496"/>
      <c r="G38" s="1496"/>
      <c r="H38" s="1496"/>
      <c r="I38" s="1497"/>
      <c r="J38" s="1498"/>
      <c r="K38" s="1499"/>
      <c r="L38" s="1499"/>
      <c r="M38" s="1499"/>
      <c r="N38" s="1499"/>
      <c r="O38" s="1499"/>
      <c r="P38" s="1499"/>
      <c r="Q38" s="1499"/>
      <c r="R38" s="1499"/>
      <c r="S38" s="1500"/>
      <c r="T38" s="1516"/>
      <c r="U38" s="1516"/>
      <c r="V38" s="1516"/>
      <c r="W38" s="1516"/>
      <c r="X38" s="1516"/>
      <c r="Y38" s="1516"/>
      <c r="Z38" s="1516"/>
      <c r="AA38" s="1516"/>
      <c r="AB38" s="1516"/>
      <c r="AC38" s="1516"/>
      <c r="AD38" s="1516"/>
      <c r="AE38" s="1516"/>
      <c r="AF38" s="1516"/>
      <c r="AG38" s="1516"/>
      <c r="AH38" s="1516"/>
      <c r="AI38" s="1516"/>
      <c r="AJ38" s="1516"/>
      <c r="AK38" s="1516"/>
      <c r="AL38" s="1516"/>
      <c r="AM38" s="1516"/>
      <c r="AN38" s="1516"/>
      <c r="AO38" s="1516"/>
      <c r="AP38" s="1516"/>
      <c r="AQ38" s="1516"/>
      <c r="AR38" s="1516"/>
      <c r="AS38" s="1516"/>
      <c r="AT38" s="1516"/>
      <c r="AU38" s="1516"/>
      <c r="AV38" s="1517"/>
      <c r="BX38" s="9">
        <f t="shared" si="1"/>
        <v>2</v>
      </c>
      <c r="BY38" s="231" t="b">
        <v>0</v>
      </c>
      <c r="BZ38" s="231" t="b">
        <v>0</v>
      </c>
      <c r="CA38" s="231" t="b">
        <v>0</v>
      </c>
      <c r="CB38" s="231" t="b">
        <v>0</v>
      </c>
      <c r="CC38" s="231" t="b">
        <v>0</v>
      </c>
      <c r="CD38" s="231" t="b">
        <v>1</v>
      </c>
      <c r="CE38" s="231" t="b">
        <v>0</v>
      </c>
      <c r="CH38" s="10">
        <f t="shared" si="2"/>
        <v>4</v>
      </c>
      <c r="CI38" s="231" t="b">
        <v>0</v>
      </c>
      <c r="CJ38" s="231" t="b">
        <v>0</v>
      </c>
      <c r="CK38" s="231" t="b">
        <v>0</v>
      </c>
      <c r="CL38" s="231" t="b">
        <v>1</v>
      </c>
      <c r="CM38" s="231" t="b">
        <v>0</v>
      </c>
      <c r="CN38" s="231" t="b">
        <v>0</v>
      </c>
      <c r="CO38" s="231" t="b">
        <v>0</v>
      </c>
    </row>
    <row r="39" spans="2:93" ht="17.25" customHeight="1" thickBot="1">
      <c r="B39" s="1505"/>
      <c r="C39" s="1506"/>
      <c r="D39" s="1507" t="s">
        <v>697</v>
      </c>
      <c r="E39" s="1507"/>
      <c r="F39" s="1507"/>
      <c r="G39" s="1507"/>
      <c r="H39" s="1507"/>
      <c r="I39" s="1508"/>
      <c r="J39" s="1509"/>
      <c r="K39" s="1510"/>
      <c r="L39" s="1510"/>
      <c r="M39" s="1510"/>
      <c r="N39" s="1510"/>
      <c r="O39" s="1510"/>
      <c r="P39" s="1510"/>
      <c r="Q39" s="1510"/>
      <c r="R39" s="1510"/>
      <c r="S39" s="1511"/>
      <c r="T39" s="1518"/>
      <c r="U39" s="1518"/>
      <c r="V39" s="1518"/>
      <c r="W39" s="1518"/>
      <c r="X39" s="1518"/>
      <c r="Y39" s="1518"/>
      <c r="Z39" s="1518"/>
      <c r="AA39" s="1518"/>
      <c r="AB39" s="1518"/>
      <c r="AC39" s="1518"/>
      <c r="AD39" s="1518"/>
      <c r="AE39" s="1518"/>
      <c r="AF39" s="1518"/>
      <c r="AG39" s="1518"/>
      <c r="AH39" s="1518"/>
      <c r="AI39" s="1518"/>
      <c r="AJ39" s="1518"/>
      <c r="AK39" s="1518"/>
      <c r="AL39" s="1518"/>
      <c r="AM39" s="1518"/>
      <c r="AN39" s="1518"/>
      <c r="AO39" s="1518"/>
      <c r="AP39" s="1518"/>
      <c r="AQ39" s="1518"/>
      <c r="AR39" s="1518"/>
      <c r="AS39" s="1518"/>
      <c r="AT39" s="1518"/>
      <c r="AU39" s="1518"/>
      <c r="AV39" s="1519"/>
      <c r="BX39" s="9">
        <f t="shared" si="1"/>
        <v>2</v>
      </c>
      <c r="BY39" s="231" t="b">
        <v>0</v>
      </c>
      <c r="BZ39" s="231" t="b">
        <v>0</v>
      </c>
      <c r="CA39" s="231" t="b">
        <v>0</v>
      </c>
      <c r="CB39" s="231" t="b">
        <v>0</v>
      </c>
      <c r="CC39" s="231" t="b">
        <v>0</v>
      </c>
      <c r="CD39" s="231" t="b">
        <v>1</v>
      </c>
      <c r="CE39" s="231" t="b">
        <v>0</v>
      </c>
      <c r="CH39" s="10">
        <f t="shared" si="2"/>
        <v>4</v>
      </c>
      <c r="CI39" s="231" t="b">
        <v>0</v>
      </c>
      <c r="CJ39" s="231" t="b">
        <v>0</v>
      </c>
      <c r="CK39" s="231" t="b">
        <v>0</v>
      </c>
      <c r="CL39" s="231" t="b">
        <v>1</v>
      </c>
      <c r="CM39" s="231" t="b">
        <v>0</v>
      </c>
      <c r="CN39" s="231" t="b">
        <v>0</v>
      </c>
      <c r="CO39" s="231" t="b">
        <v>0</v>
      </c>
    </row>
    <row r="40" spans="2:93" ht="17.25" customHeight="1" thickTop="1">
      <c r="B40" s="1463" t="s">
        <v>717</v>
      </c>
      <c r="C40" s="1464"/>
      <c r="D40" s="1464"/>
      <c r="E40" s="1464"/>
      <c r="F40" s="1464"/>
      <c r="G40" s="1464"/>
      <c r="H40" s="1464"/>
      <c r="I40" s="1465"/>
      <c r="J40" s="1466" t="str">
        <f>SUM(J22:N39)&amp;"/126"</f>
        <v>0/126</v>
      </c>
      <c r="K40" s="1467"/>
      <c r="L40" s="1467"/>
      <c r="M40" s="1467"/>
      <c r="N40" s="1468"/>
      <c r="O40" s="1469" t="str">
        <f>SUM(O22:S39)&amp;"/126"</f>
        <v>0/126</v>
      </c>
      <c r="P40" s="1467"/>
      <c r="Q40" s="1467"/>
      <c r="R40" s="1467"/>
      <c r="S40" s="1470"/>
      <c r="T40" s="1471"/>
      <c r="U40" s="1471"/>
      <c r="V40" s="1471"/>
      <c r="W40" s="1471"/>
      <c r="X40" s="1471"/>
      <c r="Y40" s="1471"/>
      <c r="Z40" s="1471"/>
      <c r="AA40" s="1471"/>
      <c r="AB40" s="1471"/>
      <c r="AC40" s="1471"/>
      <c r="AD40" s="1471"/>
      <c r="AE40" s="1471"/>
      <c r="AF40" s="1471"/>
      <c r="AG40" s="1471"/>
      <c r="AH40" s="1471"/>
      <c r="AI40" s="1471"/>
      <c r="AJ40" s="1471"/>
      <c r="AK40" s="1471"/>
      <c r="AL40" s="1471"/>
      <c r="AM40" s="1471"/>
      <c r="AN40" s="1471"/>
      <c r="AO40" s="1471"/>
      <c r="AP40" s="1471"/>
      <c r="AQ40" s="1471"/>
      <c r="AR40" s="1471"/>
      <c r="AS40" s="1471"/>
      <c r="AT40" s="1471"/>
      <c r="AU40" s="1471"/>
      <c r="AV40" s="1472"/>
      <c r="BX40" s="9">
        <f t="shared" si="1"/>
        <v>2</v>
      </c>
      <c r="BY40" s="231" t="b">
        <v>0</v>
      </c>
      <c r="BZ40" s="231" t="b">
        <v>0</v>
      </c>
      <c r="CA40" s="231" t="b">
        <v>0</v>
      </c>
      <c r="CB40" s="231" t="b">
        <v>0</v>
      </c>
      <c r="CC40" s="231" t="b">
        <v>0</v>
      </c>
      <c r="CD40" s="231" t="b">
        <v>1</v>
      </c>
      <c r="CE40" s="231" t="b">
        <v>0</v>
      </c>
      <c r="CH40" s="10">
        <f t="shared" si="2"/>
        <v>3</v>
      </c>
      <c r="CI40" s="231" t="b">
        <v>0</v>
      </c>
      <c r="CJ40" s="231" t="b">
        <v>0</v>
      </c>
      <c r="CK40" s="231" t="b">
        <v>0</v>
      </c>
      <c r="CL40" s="231" t="b">
        <v>0</v>
      </c>
      <c r="CM40" s="231" t="b">
        <v>1</v>
      </c>
      <c r="CN40" s="231" t="b">
        <v>0</v>
      </c>
      <c r="CO40" s="231" t="b">
        <v>0</v>
      </c>
    </row>
    <row r="41" spans="2:93" ht="14.25" thickBot="1">
      <c r="B41" s="1473" t="s">
        <v>718</v>
      </c>
      <c r="C41" s="1474"/>
      <c r="D41" s="1474"/>
      <c r="E41" s="1474"/>
      <c r="F41" s="1474"/>
      <c r="G41" s="1474"/>
      <c r="H41" s="1474"/>
      <c r="I41" s="1474"/>
      <c r="J41" s="1474"/>
      <c r="K41" s="1474"/>
      <c r="L41" s="1474"/>
      <c r="M41" s="1474"/>
      <c r="N41" s="1474"/>
      <c r="O41" s="1474"/>
      <c r="P41" s="1474"/>
      <c r="Q41" s="1474"/>
      <c r="R41" s="1474"/>
      <c r="S41" s="1474"/>
      <c r="T41" s="1474"/>
      <c r="U41" s="1474"/>
      <c r="V41" s="1474"/>
      <c r="W41" s="1474"/>
      <c r="X41" s="1474"/>
      <c r="Y41" s="1474"/>
      <c r="Z41" s="1474"/>
      <c r="AA41" s="1474"/>
      <c r="AB41" s="1474"/>
      <c r="AC41" s="1474"/>
      <c r="AD41" s="1474"/>
      <c r="AE41" s="1474"/>
      <c r="AF41" s="1474"/>
      <c r="AG41" s="1474"/>
      <c r="AH41" s="1474"/>
      <c r="AI41" s="1474"/>
      <c r="AJ41" s="1474"/>
      <c r="AK41" s="1474"/>
      <c r="AL41" s="1474"/>
      <c r="AM41" s="1474"/>
      <c r="AN41" s="1474"/>
      <c r="AO41" s="1474"/>
      <c r="AP41" s="1474"/>
      <c r="AQ41" s="1474"/>
      <c r="AR41" s="1474"/>
      <c r="AS41" s="1474"/>
      <c r="AT41" s="1474"/>
      <c r="AU41" s="1474"/>
      <c r="AV41" s="1475"/>
      <c r="BX41" s="9">
        <f t="shared" si="1"/>
        <v>2</v>
      </c>
      <c r="BY41" s="231" t="b">
        <v>0</v>
      </c>
      <c r="BZ41" s="231" t="b">
        <v>0</v>
      </c>
      <c r="CA41" s="231" t="b">
        <v>0</v>
      </c>
      <c r="CB41" s="231" t="b">
        <v>0</v>
      </c>
      <c r="CC41" s="231" t="b">
        <v>0</v>
      </c>
      <c r="CD41" s="231" t="b">
        <v>1</v>
      </c>
      <c r="CE41" s="231" t="b">
        <v>0</v>
      </c>
      <c r="CH41" s="10">
        <f t="shared" si="2"/>
        <v>3</v>
      </c>
      <c r="CI41" s="231" t="b">
        <v>0</v>
      </c>
      <c r="CJ41" s="231" t="b">
        <v>0</v>
      </c>
      <c r="CK41" s="231" t="b">
        <v>0</v>
      </c>
      <c r="CL41" s="231" t="b">
        <v>0</v>
      </c>
      <c r="CM41" s="231" t="b">
        <v>1</v>
      </c>
      <c r="CN41" s="231" t="b">
        <v>0</v>
      </c>
      <c r="CO41" s="231" t="b">
        <v>0</v>
      </c>
    </row>
    <row r="42" spans="2:93" ht="13.5">
      <c r="B42" s="1476" t="s">
        <v>719</v>
      </c>
      <c r="C42" s="1477"/>
      <c r="D42" s="1477"/>
      <c r="E42" s="1477"/>
      <c r="F42" s="1478"/>
      <c r="G42" s="1485"/>
      <c r="H42" s="1486"/>
      <c r="I42" s="1486"/>
      <c r="J42" s="1486"/>
      <c r="K42" s="1486"/>
      <c r="L42" s="1486"/>
      <c r="M42" s="1486"/>
      <c r="N42" s="1486"/>
      <c r="O42" s="1486"/>
      <c r="P42" s="1486"/>
      <c r="Q42" s="1486"/>
      <c r="R42" s="1486"/>
      <c r="S42" s="1486"/>
      <c r="T42" s="1486"/>
      <c r="U42" s="1486"/>
      <c r="V42" s="1486"/>
      <c r="W42" s="1486"/>
      <c r="X42" s="1486"/>
      <c r="Y42" s="1486"/>
      <c r="Z42" s="1486"/>
      <c r="AA42" s="1486"/>
      <c r="AB42" s="1486"/>
      <c r="AC42" s="1486"/>
      <c r="AD42" s="1486"/>
      <c r="AE42" s="1486"/>
      <c r="AF42" s="1486"/>
      <c r="AG42" s="1486"/>
      <c r="AH42" s="1486"/>
      <c r="AI42" s="1486"/>
      <c r="AJ42" s="1486"/>
      <c r="AK42" s="1486"/>
      <c r="AL42" s="1486"/>
      <c r="AM42" s="1486"/>
      <c r="AN42" s="1486"/>
      <c r="AO42" s="1486"/>
      <c r="AP42" s="1486"/>
      <c r="AQ42" s="1486"/>
      <c r="AR42" s="1486"/>
      <c r="AS42" s="1486"/>
      <c r="AT42" s="1486"/>
      <c r="AU42" s="1486"/>
      <c r="AV42" s="1487"/>
      <c r="BX42" s="9">
        <f t="shared" si="1"/>
        <v>2</v>
      </c>
      <c r="BY42" s="231" t="b">
        <v>0</v>
      </c>
      <c r="BZ42" s="231" t="b">
        <v>0</v>
      </c>
      <c r="CA42" s="231" t="b">
        <v>0</v>
      </c>
      <c r="CB42" s="231" t="b">
        <v>0</v>
      </c>
      <c r="CC42" s="231" t="b">
        <v>0</v>
      </c>
      <c r="CD42" s="231" t="b">
        <v>1</v>
      </c>
      <c r="CE42" s="231" t="b">
        <v>0</v>
      </c>
      <c r="CH42" s="10">
        <f>IF(CI42=TRUE,7,IF(CJ42=TRUE,6,IF(CK42=TRUE,5,IF(CL42=TRUE,4,IF(CM42=TRUE,3,IF(CN42=TRUE,2,IF(CO42=TRUE,1,"")))))))</f>
        <v>3</v>
      </c>
      <c r="CI42" s="231" t="b">
        <v>0</v>
      </c>
      <c r="CJ42" s="231" t="b">
        <v>0</v>
      </c>
      <c r="CK42" s="231" t="b">
        <v>0</v>
      </c>
      <c r="CL42" s="231" t="b">
        <v>0</v>
      </c>
      <c r="CM42" s="231" t="b">
        <v>1</v>
      </c>
      <c r="CN42" s="231" t="b">
        <v>0</v>
      </c>
      <c r="CO42" s="231" t="b">
        <v>0</v>
      </c>
    </row>
    <row r="43" spans="2:86" ht="13.5">
      <c r="B43" s="1479"/>
      <c r="C43" s="1480"/>
      <c r="D43" s="1480"/>
      <c r="E43" s="1480"/>
      <c r="F43" s="1481"/>
      <c r="G43" s="1488"/>
      <c r="H43" s="1489"/>
      <c r="I43" s="1489"/>
      <c r="J43" s="1489"/>
      <c r="K43" s="1489"/>
      <c r="L43" s="1489"/>
      <c r="M43" s="1489"/>
      <c r="N43" s="1489"/>
      <c r="O43" s="1489"/>
      <c r="P43" s="1489"/>
      <c r="Q43" s="1489"/>
      <c r="R43" s="1489"/>
      <c r="S43" s="1489"/>
      <c r="T43" s="1489"/>
      <c r="U43" s="1489"/>
      <c r="V43" s="1489"/>
      <c r="W43" s="1489"/>
      <c r="X43" s="1489"/>
      <c r="Y43" s="1489"/>
      <c r="Z43" s="1489"/>
      <c r="AA43" s="1489"/>
      <c r="AB43" s="1489"/>
      <c r="AC43" s="1489"/>
      <c r="AD43" s="1489"/>
      <c r="AE43" s="1489"/>
      <c r="AF43" s="1489"/>
      <c r="AG43" s="1489"/>
      <c r="AH43" s="1489"/>
      <c r="AI43" s="1489"/>
      <c r="AJ43" s="1489"/>
      <c r="AK43" s="1489"/>
      <c r="AL43" s="1489"/>
      <c r="AM43" s="1489"/>
      <c r="AN43" s="1489"/>
      <c r="AO43" s="1489"/>
      <c r="AP43" s="1489"/>
      <c r="AQ43" s="1489"/>
      <c r="AR43" s="1489"/>
      <c r="AS43" s="1489"/>
      <c r="AT43" s="1489"/>
      <c r="AU43" s="1489"/>
      <c r="AV43" s="1490"/>
      <c r="BX43" s="9"/>
      <c r="CH43" s="10"/>
    </row>
    <row r="44" spans="2:48" ht="13.5" customHeight="1" thickBot="1">
      <c r="B44" s="1482"/>
      <c r="C44" s="1483"/>
      <c r="D44" s="1483"/>
      <c r="E44" s="1483"/>
      <c r="F44" s="1484"/>
      <c r="G44" s="1491"/>
      <c r="H44" s="1492"/>
      <c r="I44" s="1492"/>
      <c r="J44" s="1492"/>
      <c r="K44" s="1492"/>
      <c r="L44" s="1492"/>
      <c r="M44" s="1492"/>
      <c r="N44" s="1492"/>
      <c r="O44" s="1492"/>
      <c r="P44" s="1492"/>
      <c r="Q44" s="1492"/>
      <c r="R44" s="1492"/>
      <c r="S44" s="1492"/>
      <c r="T44" s="1492"/>
      <c r="U44" s="1492"/>
      <c r="V44" s="1492"/>
      <c r="W44" s="1492"/>
      <c r="X44" s="1492"/>
      <c r="Y44" s="1492"/>
      <c r="Z44" s="1492"/>
      <c r="AA44" s="1492"/>
      <c r="AB44" s="1492"/>
      <c r="AC44" s="1492"/>
      <c r="AD44" s="1492"/>
      <c r="AE44" s="1492"/>
      <c r="AF44" s="1492"/>
      <c r="AG44" s="1492"/>
      <c r="AH44" s="1492"/>
      <c r="AI44" s="1492"/>
      <c r="AJ44" s="1492"/>
      <c r="AK44" s="1492"/>
      <c r="AL44" s="1492"/>
      <c r="AM44" s="1492"/>
      <c r="AN44" s="1492"/>
      <c r="AO44" s="1492"/>
      <c r="AP44" s="1492"/>
      <c r="AQ44" s="1492"/>
      <c r="AR44" s="1492"/>
      <c r="AS44" s="1492"/>
      <c r="AT44" s="1492"/>
      <c r="AU44" s="1492"/>
      <c r="AV44" s="1493"/>
    </row>
    <row r="45" spans="2:48" ht="13.5">
      <c r="B45" s="1423" t="s">
        <v>720</v>
      </c>
      <c r="C45" s="1424"/>
      <c r="D45" s="1424"/>
      <c r="E45" s="1424"/>
      <c r="F45" s="1424"/>
      <c r="G45" s="1424"/>
      <c r="H45" s="1424"/>
      <c r="I45" s="1424"/>
      <c r="J45" s="1424"/>
      <c r="K45" s="1424"/>
      <c r="L45" s="1424"/>
      <c r="M45" s="1424"/>
      <c r="N45" s="1424"/>
      <c r="O45" s="1424"/>
      <c r="P45" s="1424"/>
      <c r="Q45" s="1424"/>
      <c r="R45" s="1424"/>
      <c r="S45" s="1424"/>
      <c r="T45" s="1424"/>
      <c r="U45" s="1424"/>
      <c r="V45" s="1424"/>
      <c r="W45" s="1424"/>
      <c r="X45" s="1424"/>
      <c r="Y45" s="1424"/>
      <c r="Z45" s="1424"/>
      <c r="AA45" s="1424"/>
      <c r="AB45" s="1424"/>
      <c r="AC45" s="1424"/>
      <c r="AD45" s="1424"/>
      <c r="AE45" s="1424"/>
      <c r="AF45" s="1424"/>
      <c r="AG45" s="1424"/>
      <c r="AH45" s="1424"/>
      <c r="AI45" s="1424"/>
      <c r="AJ45" s="1424"/>
      <c r="AK45" s="1424"/>
      <c r="AL45" s="1424"/>
      <c r="AM45" s="1424"/>
      <c r="AN45" s="1424"/>
      <c r="AO45" s="1424"/>
      <c r="AP45" s="1424"/>
      <c r="AQ45" s="1424"/>
      <c r="AR45" s="1424"/>
      <c r="AS45" s="1424"/>
      <c r="AT45" s="1424"/>
      <c r="AU45" s="1424"/>
      <c r="AV45" s="1425"/>
    </row>
    <row r="46" spans="2:48" ht="13.5">
      <c r="B46" s="1451"/>
      <c r="C46" s="1452"/>
      <c r="D46" s="1452"/>
      <c r="E46" s="1452"/>
      <c r="F46" s="1452"/>
      <c r="G46" s="1452"/>
      <c r="H46" s="1452"/>
      <c r="I46" s="1452"/>
      <c r="J46" s="1452"/>
      <c r="K46" s="1452"/>
      <c r="L46" s="1452"/>
      <c r="M46" s="1452"/>
      <c r="N46" s="1452"/>
      <c r="O46" s="1452"/>
      <c r="P46" s="1452"/>
      <c r="Q46" s="1452"/>
      <c r="R46" s="1452"/>
      <c r="S46" s="1452"/>
      <c r="T46" s="1452"/>
      <c r="U46" s="1452"/>
      <c r="V46" s="1452"/>
      <c r="W46" s="1452"/>
      <c r="X46" s="1452"/>
      <c r="Y46" s="1452"/>
      <c r="Z46" s="1452"/>
      <c r="AA46" s="1452"/>
      <c r="AB46" s="1452"/>
      <c r="AC46" s="1452"/>
      <c r="AD46" s="1452"/>
      <c r="AE46" s="1452"/>
      <c r="AF46" s="1452"/>
      <c r="AG46" s="1452"/>
      <c r="AH46" s="1452"/>
      <c r="AI46" s="1452"/>
      <c r="AJ46" s="1452"/>
      <c r="AK46" s="1452"/>
      <c r="AL46" s="1452"/>
      <c r="AM46" s="1452"/>
      <c r="AN46" s="1452"/>
      <c r="AO46" s="1452"/>
      <c r="AP46" s="1452"/>
      <c r="AQ46" s="1452"/>
      <c r="AR46" s="1452"/>
      <c r="AS46" s="1452"/>
      <c r="AT46" s="1452"/>
      <c r="AU46" s="1452"/>
      <c r="AV46" s="1453"/>
    </row>
    <row r="47" spans="2:48" ht="13.5">
      <c r="B47" s="1451"/>
      <c r="C47" s="1452"/>
      <c r="D47" s="1452"/>
      <c r="E47" s="1452"/>
      <c r="F47" s="1452"/>
      <c r="G47" s="1452"/>
      <c r="H47" s="1452"/>
      <c r="I47" s="1452"/>
      <c r="J47" s="1452"/>
      <c r="K47" s="1452"/>
      <c r="L47" s="1452"/>
      <c r="M47" s="1452"/>
      <c r="N47" s="1452"/>
      <c r="O47" s="1452"/>
      <c r="P47" s="1452"/>
      <c r="Q47" s="1452"/>
      <c r="R47" s="1452"/>
      <c r="S47" s="1452"/>
      <c r="T47" s="1452"/>
      <c r="U47" s="1452"/>
      <c r="V47" s="1452"/>
      <c r="W47" s="1452"/>
      <c r="X47" s="1452"/>
      <c r="Y47" s="1452"/>
      <c r="Z47" s="1452"/>
      <c r="AA47" s="1452"/>
      <c r="AB47" s="1452"/>
      <c r="AC47" s="1452"/>
      <c r="AD47" s="1452"/>
      <c r="AE47" s="1452"/>
      <c r="AF47" s="1452"/>
      <c r="AG47" s="1452"/>
      <c r="AH47" s="1452"/>
      <c r="AI47" s="1452"/>
      <c r="AJ47" s="1452"/>
      <c r="AK47" s="1452"/>
      <c r="AL47" s="1452"/>
      <c r="AM47" s="1452"/>
      <c r="AN47" s="1452"/>
      <c r="AO47" s="1452"/>
      <c r="AP47" s="1452"/>
      <c r="AQ47" s="1452"/>
      <c r="AR47" s="1452"/>
      <c r="AS47" s="1452"/>
      <c r="AT47" s="1452"/>
      <c r="AU47" s="1452"/>
      <c r="AV47" s="1453"/>
    </row>
    <row r="48" spans="2:48" ht="15" customHeight="1">
      <c r="B48" s="1451"/>
      <c r="C48" s="1452"/>
      <c r="D48" s="1452"/>
      <c r="E48" s="1452"/>
      <c r="F48" s="1452"/>
      <c r="G48" s="1452"/>
      <c r="H48" s="1452"/>
      <c r="I48" s="1452"/>
      <c r="J48" s="1452"/>
      <c r="K48" s="1452"/>
      <c r="L48" s="1452"/>
      <c r="M48" s="1452"/>
      <c r="N48" s="1452"/>
      <c r="O48" s="1452"/>
      <c r="P48" s="1452"/>
      <c r="Q48" s="1452"/>
      <c r="R48" s="1452"/>
      <c r="S48" s="1452"/>
      <c r="T48" s="1452"/>
      <c r="U48" s="1452"/>
      <c r="V48" s="1452"/>
      <c r="W48" s="1452"/>
      <c r="X48" s="1452"/>
      <c r="Y48" s="1452"/>
      <c r="Z48" s="1452"/>
      <c r="AA48" s="1452"/>
      <c r="AB48" s="1452"/>
      <c r="AC48" s="1452"/>
      <c r="AD48" s="1452"/>
      <c r="AE48" s="1452"/>
      <c r="AF48" s="1452"/>
      <c r="AG48" s="1452"/>
      <c r="AH48" s="1452"/>
      <c r="AI48" s="1452"/>
      <c r="AJ48" s="1452"/>
      <c r="AK48" s="1452"/>
      <c r="AL48" s="1452"/>
      <c r="AM48" s="1452"/>
      <c r="AN48" s="1452"/>
      <c r="AO48" s="1452"/>
      <c r="AP48" s="1452"/>
      <c r="AQ48" s="1452"/>
      <c r="AR48" s="1452"/>
      <c r="AS48" s="1452"/>
      <c r="AT48" s="1452"/>
      <c r="AU48" s="1452"/>
      <c r="AV48" s="1453"/>
    </row>
    <row r="49" spans="2:48" ht="13.5">
      <c r="B49" s="1451"/>
      <c r="C49" s="1452"/>
      <c r="D49" s="1452"/>
      <c r="E49" s="1452"/>
      <c r="F49" s="1452"/>
      <c r="G49" s="1452"/>
      <c r="H49" s="1452"/>
      <c r="I49" s="1452"/>
      <c r="J49" s="1452"/>
      <c r="K49" s="1452"/>
      <c r="L49" s="1452"/>
      <c r="M49" s="1452"/>
      <c r="N49" s="1452"/>
      <c r="O49" s="1452"/>
      <c r="P49" s="1452"/>
      <c r="Q49" s="1452"/>
      <c r="R49" s="1452"/>
      <c r="S49" s="1452"/>
      <c r="T49" s="1452"/>
      <c r="U49" s="1452"/>
      <c r="V49" s="1452"/>
      <c r="W49" s="1452"/>
      <c r="X49" s="1452"/>
      <c r="Y49" s="1452"/>
      <c r="Z49" s="1452"/>
      <c r="AA49" s="1452"/>
      <c r="AB49" s="1452"/>
      <c r="AC49" s="1452"/>
      <c r="AD49" s="1452"/>
      <c r="AE49" s="1452"/>
      <c r="AF49" s="1452"/>
      <c r="AG49" s="1452"/>
      <c r="AH49" s="1452"/>
      <c r="AI49" s="1452"/>
      <c r="AJ49" s="1452"/>
      <c r="AK49" s="1452"/>
      <c r="AL49" s="1452"/>
      <c r="AM49" s="1452"/>
      <c r="AN49" s="1452"/>
      <c r="AO49" s="1452"/>
      <c r="AP49" s="1452"/>
      <c r="AQ49" s="1452"/>
      <c r="AR49" s="1452"/>
      <c r="AS49" s="1452"/>
      <c r="AT49" s="1452"/>
      <c r="AU49" s="1452"/>
      <c r="AV49" s="1453"/>
    </row>
    <row r="50" spans="2:48" ht="13.5">
      <c r="B50" s="1451"/>
      <c r="C50" s="1452"/>
      <c r="D50" s="1452"/>
      <c r="E50" s="1452"/>
      <c r="F50" s="1452"/>
      <c r="G50" s="1452"/>
      <c r="H50" s="1452"/>
      <c r="I50" s="1452"/>
      <c r="J50" s="1452"/>
      <c r="K50" s="1452"/>
      <c r="L50" s="1452"/>
      <c r="M50" s="1452"/>
      <c r="N50" s="1452"/>
      <c r="O50" s="1452"/>
      <c r="P50" s="1452"/>
      <c r="Q50" s="1452"/>
      <c r="R50" s="1452"/>
      <c r="S50" s="1452"/>
      <c r="T50" s="1452"/>
      <c r="U50" s="1452"/>
      <c r="V50" s="1452"/>
      <c r="W50" s="1452"/>
      <c r="X50" s="1452"/>
      <c r="Y50" s="1452"/>
      <c r="Z50" s="1452"/>
      <c r="AA50" s="1452"/>
      <c r="AB50" s="1452"/>
      <c r="AC50" s="1452"/>
      <c r="AD50" s="1452"/>
      <c r="AE50" s="1452"/>
      <c r="AF50" s="1452"/>
      <c r="AG50" s="1452"/>
      <c r="AH50" s="1452"/>
      <c r="AI50" s="1452"/>
      <c r="AJ50" s="1452"/>
      <c r="AK50" s="1452"/>
      <c r="AL50" s="1452"/>
      <c r="AM50" s="1452"/>
      <c r="AN50" s="1452"/>
      <c r="AO50" s="1452"/>
      <c r="AP50" s="1452"/>
      <c r="AQ50" s="1452"/>
      <c r="AR50" s="1452"/>
      <c r="AS50" s="1452"/>
      <c r="AT50" s="1452"/>
      <c r="AU50" s="1452"/>
      <c r="AV50" s="1453"/>
    </row>
    <row r="51" spans="2:48" ht="13.5">
      <c r="B51" s="1451"/>
      <c r="C51" s="1452"/>
      <c r="D51" s="1452"/>
      <c r="E51" s="1452"/>
      <c r="F51" s="1452"/>
      <c r="G51" s="1452"/>
      <c r="H51" s="1452"/>
      <c r="I51" s="1452"/>
      <c r="J51" s="1452"/>
      <c r="K51" s="1452"/>
      <c r="L51" s="1452"/>
      <c r="M51" s="1452"/>
      <c r="N51" s="1452"/>
      <c r="O51" s="1452"/>
      <c r="P51" s="1452"/>
      <c r="Q51" s="1452"/>
      <c r="R51" s="1452"/>
      <c r="S51" s="1452"/>
      <c r="T51" s="1452"/>
      <c r="U51" s="1452"/>
      <c r="V51" s="1452"/>
      <c r="W51" s="1452"/>
      <c r="X51" s="1452"/>
      <c r="Y51" s="1452"/>
      <c r="Z51" s="1452"/>
      <c r="AA51" s="1452"/>
      <c r="AB51" s="1452"/>
      <c r="AC51" s="1452"/>
      <c r="AD51" s="1452"/>
      <c r="AE51" s="1452"/>
      <c r="AF51" s="1452"/>
      <c r="AG51" s="1452"/>
      <c r="AH51" s="1452"/>
      <c r="AI51" s="1452"/>
      <c r="AJ51" s="1452"/>
      <c r="AK51" s="1452"/>
      <c r="AL51" s="1452"/>
      <c r="AM51" s="1452"/>
      <c r="AN51" s="1452"/>
      <c r="AO51" s="1452"/>
      <c r="AP51" s="1452"/>
      <c r="AQ51" s="1452"/>
      <c r="AR51" s="1452"/>
      <c r="AS51" s="1452"/>
      <c r="AT51" s="1452"/>
      <c r="AU51" s="1452"/>
      <c r="AV51" s="1453"/>
    </row>
    <row r="52" spans="2:48" ht="13.5">
      <c r="B52" s="1451"/>
      <c r="C52" s="1452"/>
      <c r="D52" s="1452"/>
      <c r="E52" s="1452"/>
      <c r="F52" s="1452"/>
      <c r="G52" s="1452"/>
      <c r="H52" s="1452"/>
      <c r="I52" s="1452"/>
      <c r="J52" s="1452"/>
      <c r="K52" s="1452"/>
      <c r="L52" s="1452"/>
      <c r="M52" s="1452"/>
      <c r="N52" s="1452"/>
      <c r="O52" s="1452"/>
      <c r="P52" s="1452"/>
      <c r="Q52" s="1452"/>
      <c r="R52" s="1452"/>
      <c r="S52" s="1452"/>
      <c r="T52" s="1452"/>
      <c r="U52" s="1452"/>
      <c r="V52" s="1452"/>
      <c r="W52" s="1452"/>
      <c r="X52" s="1452"/>
      <c r="Y52" s="1452"/>
      <c r="Z52" s="1452"/>
      <c r="AA52" s="1452"/>
      <c r="AB52" s="1452"/>
      <c r="AC52" s="1452"/>
      <c r="AD52" s="1452"/>
      <c r="AE52" s="1452"/>
      <c r="AF52" s="1452"/>
      <c r="AG52" s="1452"/>
      <c r="AH52" s="1452"/>
      <c r="AI52" s="1452"/>
      <c r="AJ52" s="1452"/>
      <c r="AK52" s="1452"/>
      <c r="AL52" s="1452"/>
      <c r="AM52" s="1452"/>
      <c r="AN52" s="1452"/>
      <c r="AO52" s="1452"/>
      <c r="AP52" s="1452"/>
      <c r="AQ52" s="1452"/>
      <c r="AR52" s="1452"/>
      <c r="AS52" s="1452"/>
      <c r="AT52" s="1452"/>
      <c r="AU52" s="1452"/>
      <c r="AV52" s="1453"/>
    </row>
    <row r="53" spans="2:48" ht="13.5">
      <c r="B53" s="1451"/>
      <c r="C53" s="1452"/>
      <c r="D53" s="1452"/>
      <c r="E53" s="1452"/>
      <c r="F53" s="1452"/>
      <c r="G53" s="1452"/>
      <c r="H53" s="1452"/>
      <c r="I53" s="1452"/>
      <c r="J53" s="1452"/>
      <c r="K53" s="1452"/>
      <c r="L53" s="1452"/>
      <c r="M53" s="1452"/>
      <c r="N53" s="1452"/>
      <c r="O53" s="1452"/>
      <c r="P53" s="1452"/>
      <c r="Q53" s="1452"/>
      <c r="R53" s="1452"/>
      <c r="S53" s="1452"/>
      <c r="T53" s="1452"/>
      <c r="U53" s="1452"/>
      <c r="V53" s="1452"/>
      <c r="W53" s="1452"/>
      <c r="X53" s="1452"/>
      <c r="Y53" s="1452"/>
      <c r="Z53" s="1452"/>
      <c r="AA53" s="1452"/>
      <c r="AB53" s="1452"/>
      <c r="AC53" s="1452"/>
      <c r="AD53" s="1452"/>
      <c r="AE53" s="1452"/>
      <c r="AF53" s="1452"/>
      <c r="AG53" s="1452"/>
      <c r="AH53" s="1452"/>
      <c r="AI53" s="1452"/>
      <c r="AJ53" s="1452"/>
      <c r="AK53" s="1452"/>
      <c r="AL53" s="1452"/>
      <c r="AM53" s="1452"/>
      <c r="AN53" s="1452"/>
      <c r="AO53" s="1452"/>
      <c r="AP53" s="1452"/>
      <c r="AQ53" s="1452"/>
      <c r="AR53" s="1452"/>
      <c r="AS53" s="1452"/>
      <c r="AT53" s="1452"/>
      <c r="AU53" s="1452"/>
      <c r="AV53" s="1453"/>
    </row>
    <row r="54" spans="2:48" ht="13.5">
      <c r="B54" s="1451"/>
      <c r="C54" s="1452"/>
      <c r="D54" s="1452"/>
      <c r="E54" s="1452"/>
      <c r="F54" s="1452"/>
      <c r="G54" s="1452"/>
      <c r="H54" s="1452"/>
      <c r="I54" s="1452"/>
      <c r="J54" s="1452"/>
      <c r="K54" s="1452"/>
      <c r="L54" s="1452"/>
      <c r="M54" s="1452"/>
      <c r="N54" s="1452"/>
      <c r="O54" s="1452"/>
      <c r="P54" s="1452"/>
      <c r="Q54" s="1452"/>
      <c r="R54" s="1452"/>
      <c r="S54" s="1452"/>
      <c r="T54" s="1452"/>
      <c r="U54" s="1452"/>
      <c r="V54" s="1452"/>
      <c r="W54" s="1452"/>
      <c r="X54" s="1452"/>
      <c r="Y54" s="1452"/>
      <c r="Z54" s="1452"/>
      <c r="AA54" s="1452"/>
      <c r="AB54" s="1452"/>
      <c r="AC54" s="1452"/>
      <c r="AD54" s="1452"/>
      <c r="AE54" s="1452"/>
      <c r="AF54" s="1452"/>
      <c r="AG54" s="1452"/>
      <c r="AH54" s="1452"/>
      <c r="AI54" s="1452"/>
      <c r="AJ54" s="1452"/>
      <c r="AK54" s="1452"/>
      <c r="AL54" s="1452"/>
      <c r="AM54" s="1452"/>
      <c r="AN54" s="1452"/>
      <c r="AO54" s="1452"/>
      <c r="AP54" s="1452"/>
      <c r="AQ54" s="1452"/>
      <c r="AR54" s="1452"/>
      <c r="AS54" s="1452"/>
      <c r="AT54" s="1452"/>
      <c r="AU54" s="1452"/>
      <c r="AV54" s="1453"/>
    </row>
    <row r="55" spans="2:48" ht="13.5">
      <c r="B55" s="1451"/>
      <c r="C55" s="1452"/>
      <c r="D55" s="1452"/>
      <c r="E55" s="1452"/>
      <c r="F55" s="1452"/>
      <c r="G55" s="1452"/>
      <c r="H55" s="1452"/>
      <c r="I55" s="1452"/>
      <c r="J55" s="1452"/>
      <c r="K55" s="1452"/>
      <c r="L55" s="1452"/>
      <c r="M55" s="1452"/>
      <c r="N55" s="1452"/>
      <c r="O55" s="1452"/>
      <c r="P55" s="1452"/>
      <c r="Q55" s="1452"/>
      <c r="R55" s="1452"/>
      <c r="S55" s="1452"/>
      <c r="T55" s="1452"/>
      <c r="U55" s="1452"/>
      <c r="V55" s="1452"/>
      <c r="W55" s="1452"/>
      <c r="X55" s="1452"/>
      <c r="Y55" s="1452"/>
      <c r="Z55" s="1452"/>
      <c r="AA55" s="1452"/>
      <c r="AB55" s="1452"/>
      <c r="AC55" s="1452"/>
      <c r="AD55" s="1452"/>
      <c r="AE55" s="1452"/>
      <c r="AF55" s="1452"/>
      <c r="AG55" s="1452"/>
      <c r="AH55" s="1452"/>
      <c r="AI55" s="1452"/>
      <c r="AJ55" s="1452"/>
      <c r="AK55" s="1452"/>
      <c r="AL55" s="1452"/>
      <c r="AM55" s="1452"/>
      <c r="AN55" s="1452"/>
      <c r="AO55" s="1452"/>
      <c r="AP55" s="1452"/>
      <c r="AQ55" s="1452"/>
      <c r="AR55" s="1452"/>
      <c r="AS55" s="1452"/>
      <c r="AT55" s="1452"/>
      <c r="AU55" s="1452"/>
      <c r="AV55" s="1453"/>
    </row>
    <row r="56" spans="2:48" ht="13.5">
      <c r="B56" s="1451"/>
      <c r="C56" s="1452"/>
      <c r="D56" s="1452"/>
      <c r="E56" s="1452"/>
      <c r="F56" s="1452"/>
      <c r="G56" s="1452"/>
      <c r="H56" s="1452"/>
      <c r="I56" s="1452"/>
      <c r="J56" s="1452"/>
      <c r="K56" s="1452"/>
      <c r="L56" s="1452"/>
      <c r="M56" s="1452"/>
      <c r="N56" s="1452"/>
      <c r="O56" s="1452"/>
      <c r="P56" s="1452"/>
      <c r="Q56" s="1452"/>
      <c r="R56" s="1452"/>
      <c r="S56" s="1452"/>
      <c r="T56" s="1452"/>
      <c r="U56" s="1452"/>
      <c r="V56" s="1452"/>
      <c r="W56" s="1452"/>
      <c r="X56" s="1452"/>
      <c r="Y56" s="1452"/>
      <c r="Z56" s="1452"/>
      <c r="AA56" s="1452"/>
      <c r="AB56" s="1452"/>
      <c r="AC56" s="1452"/>
      <c r="AD56" s="1452"/>
      <c r="AE56" s="1452"/>
      <c r="AF56" s="1452"/>
      <c r="AG56" s="1452"/>
      <c r="AH56" s="1452"/>
      <c r="AI56" s="1452"/>
      <c r="AJ56" s="1452"/>
      <c r="AK56" s="1452"/>
      <c r="AL56" s="1452"/>
      <c r="AM56" s="1452"/>
      <c r="AN56" s="1452"/>
      <c r="AO56" s="1452"/>
      <c r="AP56" s="1452"/>
      <c r="AQ56" s="1452"/>
      <c r="AR56" s="1452"/>
      <c r="AS56" s="1452"/>
      <c r="AT56" s="1452"/>
      <c r="AU56" s="1452"/>
      <c r="AV56" s="1453"/>
    </row>
    <row r="57" spans="2:48" ht="13.5">
      <c r="B57" s="1451"/>
      <c r="C57" s="1452"/>
      <c r="D57" s="1452"/>
      <c r="E57" s="1452"/>
      <c r="F57" s="1452"/>
      <c r="G57" s="1452"/>
      <c r="H57" s="1452"/>
      <c r="I57" s="1452"/>
      <c r="J57" s="1452"/>
      <c r="K57" s="1452"/>
      <c r="L57" s="1452"/>
      <c r="M57" s="1452"/>
      <c r="N57" s="1452"/>
      <c r="O57" s="1452"/>
      <c r="P57" s="1452"/>
      <c r="Q57" s="1452"/>
      <c r="R57" s="1452"/>
      <c r="S57" s="1452"/>
      <c r="T57" s="1452"/>
      <c r="U57" s="1452"/>
      <c r="V57" s="1452"/>
      <c r="W57" s="1452"/>
      <c r="X57" s="1452"/>
      <c r="Y57" s="1452"/>
      <c r="Z57" s="1452"/>
      <c r="AA57" s="1452"/>
      <c r="AB57" s="1452"/>
      <c r="AC57" s="1452"/>
      <c r="AD57" s="1452"/>
      <c r="AE57" s="1452"/>
      <c r="AF57" s="1452"/>
      <c r="AG57" s="1452"/>
      <c r="AH57" s="1452"/>
      <c r="AI57" s="1452"/>
      <c r="AJ57" s="1452"/>
      <c r="AK57" s="1452"/>
      <c r="AL57" s="1452"/>
      <c r="AM57" s="1452"/>
      <c r="AN57" s="1452"/>
      <c r="AO57" s="1452"/>
      <c r="AP57" s="1452"/>
      <c r="AQ57" s="1452"/>
      <c r="AR57" s="1452"/>
      <c r="AS57" s="1452"/>
      <c r="AT57" s="1452"/>
      <c r="AU57" s="1452"/>
      <c r="AV57" s="1453"/>
    </row>
    <row r="58" spans="2:48" ht="13.5">
      <c r="B58" s="1451"/>
      <c r="C58" s="1452"/>
      <c r="D58" s="1452"/>
      <c r="E58" s="1452"/>
      <c r="F58" s="1452"/>
      <c r="G58" s="1452"/>
      <c r="H58" s="1452"/>
      <c r="I58" s="1452"/>
      <c r="J58" s="1452"/>
      <c r="K58" s="1452"/>
      <c r="L58" s="1452"/>
      <c r="M58" s="1452"/>
      <c r="N58" s="1452"/>
      <c r="O58" s="1452"/>
      <c r="P58" s="1452"/>
      <c r="Q58" s="1452"/>
      <c r="R58" s="1452"/>
      <c r="S58" s="1452"/>
      <c r="T58" s="1452"/>
      <c r="U58" s="1452"/>
      <c r="V58" s="1452"/>
      <c r="W58" s="1452"/>
      <c r="X58" s="1452"/>
      <c r="Y58" s="1452"/>
      <c r="Z58" s="1452"/>
      <c r="AA58" s="1452"/>
      <c r="AB58" s="1452"/>
      <c r="AC58" s="1452"/>
      <c r="AD58" s="1452"/>
      <c r="AE58" s="1452"/>
      <c r="AF58" s="1452"/>
      <c r="AG58" s="1452"/>
      <c r="AH58" s="1452"/>
      <c r="AI58" s="1452"/>
      <c r="AJ58" s="1452"/>
      <c r="AK58" s="1452"/>
      <c r="AL58" s="1452"/>
      <c r="AM58" s="1452"/>
      <c r="AN58" s="1452"/>
      <c r="AO58" s="1452"/>
      <c r="AP58" s="1452"/>
      <c r="AQ58" s="1452"/>
      <c r="AR58" s="1452"/>
      <c r="AS58" s="1452"/>
      <c r="AT58" s="1452"/>
      <c r="AU58" s="1452"/>
      <c r="AV58" s="1453"/>
    </row>
    <row r="59" spans="2:48" ht="13.5">
      <c r="B59" s="1451"/>
      <c r="C59" s="1452"/>
      <c r="D59" s="1452"/>
      <c r="E59" s="1452"/>
      <c r="F59" s="1452"/>
      <c r="G59" s="1452"/>
      <c r="H59" s="1452"/>
      <c r="I59" s="1452"/>
      <c r="J59" s="1452"/>
      <c r="K59" s="1452"/>
      <c r="L59" s="1452"/>
      <c r="M59" s="1452"/>
      <c r="N59" s="1452"/>
      <c r="O59" s="1452"/>
      <c r="P59" s="1452"/>
      <c r="Q59" s="1452"/>
      <c r="R59" s="1452"/>
      <c r="S59" s="1452"/>
      <c r="T59" s="1452"/>
      <c r="U59" s="1452"/>
      <c r="V59" s="1452"/>
      <c r="W59" s="1452"/>
      <c r="X59" s="1452"/>
      <c r="Y59" s="1452"/>
      <c r="Z59" s="1452"/>
      <c r="AA59" s="1452"/>
      <c r="AB59" s="1452"/>
      <c r="AC59" s="1452"/>
      <c r="AD59" s="1452"/>
      <c r="AE59" s="1452"/>
      <c r="AF59" s="1452"/>
      <c r="AG59" s="1452"/>
      <c r="AH59" s="1452"/>
      <c r="AI59" s="1452"/>
      <c r="AJ59" s="1452"/>
      <c r="AK59" s="1452"/>
      <c r="AL59" s="1452"/>
      <c r="AM59" s="1452"/>
      <c r="AN59" s="1452"/>
      <c r="AO59" s="1452"/>
      <c r="AP59" s="1452"/>
      <c r="AQ59" s="1452"/>
      <c r="AR59" s="1452"/>
      <c r="AS59" s="1452"/>
      <c r="AT59" s="1452"/>
      <c r="AU59" s="1452"/>
      <c r="AV59" s="1453"/>
    </row>
    <row r="60" spans="2:48" ht="13.5">
      <c r="B60" s="1451"/>
      <c r="C60" s="1452"/>
      <c r="D60" s="1452"/>
      <c r="E60" s="1452"/>
      <c r="F60" s="1452"/>
      <c r="G60" s="1452"/>
      <c r="H60" s="1452"/>
      <c r="I60" s="1452"/>
      <c r="J60" s="1452"/>
      <c r="K60" s="1452"/>
      <c r="L60" s="1452"/>
      <c r="M60" s="1452"/>
      <c r="N60" s="1452"/>
      <c r="O60" s="1452"/>
      <c r="P60" s="1452"/>
      <c r="Q60" s="1452"/>
      <c r="R60" s="1452"/>
      <c r="S60" s="1452"/>
      <c r="T60" s="1452"/>
      <c r="U60" s="1452"/>
      <c r="V60" s="1452"/>
      <c r="W60" s="1452"/>
      <c r="X60" s="1452"/>
      <c r="Y60" s="1452"/>
      <c r="Z60" s="1452"/>
      <c r="AA60" s="1452"/>
      <c r="AB60" s="1452"/>
      <c r="AC60" s="1452"/>
      <c r="AD60" s="1452"/>
      <c r="AE60" s="1452"/>
      <c r="AF60" s="1452"/>
      <c r="AG60" s="1452"/>
      <c r="AH60" s="1452"/>
      <c r="AI60" s="1452"/>
      <c r="AJ60" s="1452"/>
      <c r="AK60" s="1452"/>
      <c r="AL60" s="1452"/>
      <c r="AM60" s="1452"/>
      <c r="AN60" s="1452"/>
      <c r="AO60" s="1452"/>
      <c r="AP60" s="1452"/>
      <c r="AQ60" s="1452"/>
      <c r="AR60" s="1452"/>
      <c r="AS60" s="1452"/>
      <c r="AT60" s="1452"/>
      <c r="AU60" s="1452"/>
      <c r="AV60" s="1453"/>
    </row>
    <row r="61" spans="2:48" ht="13.5">
      <c r="B61" s="1451"/>
      <c r="C61" s="1452"/>
      <c r="D61" s="1452"/>
      <c r="E61" s="1452"/>
      <c r="F61" s="1452"/>
      <c r="G61" s="1452"/>
      <c r="H61" s="1452"/>
      <c r="I61" s="1452"/>
      <c r="J61" s="1452"/>
      <c r="K61" s="1452"/>
      <c r="L61" s="1452"/>
      <c r="M61" s="1452"/>
      <c r="N61" s="1452"/>
      <c r="O61" s="1452"/>
      <c r="P61" s="1452"/>
      <c r="Q61" s="1452"/>
      <c r="R61" s="1452"/>
      <c r="S61" s="1452"/>
      <c r="T61" s="1452"/>
      <c r="U61" s="1452"/>
      <c r="V61" s="1452"/>
      <c r="W61" s="1452"/>
      <c r="X61" s="1452"/>
      <c r="Y61" s="1452"/>
      <c r="Z61" s="1452"/>
      <c r="AA61" s="1452"/>
      <c r="AB61" s="1452"/>
      <c r="AC61" s="1452"/>
      <c r="AD61" s="1452"/>
      <c r="AE61" s="1452"/>
      <c r="AF61" s="1452"/>
      <c r="AG61" s="1452"/>
      <c r="AH61" s="1452"/>
      <c r="AI61" s="1452"/>
      <c r="AJ61" s="1452"/>
      <c r="AK61" s="1452"/>
      <c r="AL61" s="1452"/>
      <c r="AM61" s="1452"/>
      <c r="AN61" s="1452"/>
      <c r="AO61" s="1452"/>
      <c r="AP61" s="1452"/>
      <c r="AQ61" s="1452"/>
      <c r="AR61" s="1452"/>
      <c r="AS61" s="1452"/>
      <c r="AT61" s="1452"/>
      <c r="AU61" s="1452"/>
      <c r="AV61" s="1453"/>
    </row>
    <row r="62" spans="2:48" ht="13.5">
      <c r="B62" s="1451"/>
      <c r="C62" s="1452"/>
      <c r="D62" s="1452"/>
      <c r="E62" s="1452"/>
      <c r="F62" s="1452"/>
      <c r="G62" s="1452"/>
      <c r="H62" s="1452"/>
      <c r="I62" s="1452"/>
      <c r="J62" s="1452"/>
      <c r="K62" s="1452"/>
      <c r="L62" s="1452"/>
      <c r="M62" s="1452"/>
      <c r="N62" s="1452"/>
      <c r="O62" s="1452"/>
      <c r="P62" s="1452"/>
      <c r="Q62" s="1452"/>
      <c r="R62" s="1452"/>
      <c r="S62" s="1452"/>
      <c r="T62" s="1452"/>
      <c r="U62" s="1452"/>
      <c r="V62" s="1452"/>
      <c r="W62" s="1452"/>
      <c r="X62" s="1452"/>
      <c r="Y62" s="1452"/>
      <c r="Z62" s="1452"/>
      <c r="AA62" s="1452"/>
      <c r="AB62" s="1452"/>
      <c r="AC62" s="1452"/>
      <c r="AD62" s="1452"/>
      <c r="AE62" s="1452"/>
      <c r="AF62" s="1452"/>
      <c r="AG62" s="1452"/>
      <c r="AH62" s="1452"/>
      <c r="AI62" s="1452"/>
      <c r="AJ62" s="1452"/>
      <c r="AK62" s="1452"/>
      <c r="AL62" s="1452"/>
      <c r="AM62" s="1452"/>
      <c r="AN62" s="1452"/>
      <c r="AO62" s="1452"/>
      <c r="AP62" s="1452"/>
      <c r="AQ62" s="1452"/>
      <c r="AR62" s="1452"/>
      <c r="AS62" s="1452"/>
      <c r="AT62" s="1452"/>
      <c r="AU62" s="1452"/>
      <c r="AV62" s="1453"/>
    </row>
    <row r="63" spans="2:48" ht="14.25" thickBot="1">
      <c r="B63" s="1454"/>
      <c r="C63" s="1455"/>
      <c r="D63" s="1455"/>
      <c r="E63" s="1455"/>
      <c r="F63" s="1455"/>
      <c r="G63" s="1455"/>
      <c r="H63" s="1455"/>
      <c r="I63" s="1455"/>
      <c r="J63" s="1455"/>
      <c r="K63" s="1455"/>
      <c r="L63" s="1455"/>
      <c r="M63" s="1455"/>
      <c r="N63" s="1455"/>
      <c r="O63" s="1455"/>
      <c r="P63" s="1455"/>
      <c r="Q63" s="1455"/>
      <c r="R63" s="1455"/>
      <c r="S63" s="1455"/>
      <c r="T63" s="1455"/>
      <c r="U63" s="1455"/>
      <c r="V63" s="1455"/>
      <c r="W63" s="1455"/>
      <c r="X63" s="1455"/>
      <c r="Y63" s="1455"/>
      <c r="Z63" s="1455"/>
      <c r="AA63" s="1455"/>
      <c r="AB63" s="1455"/>
      <c r="AC63" s="1455"/>
      <c r="AD63" s="1455"/>
      <c r="AE63" s="1455"/>
      <c r="AF63" s="1455"/>
      <c r="AG63" s="1455"/>
      <c r="AH63" s="1455"/>
      <c r="AI63" s="1455"/>
      <c r="AJ63" s="1455"/>
      <c r="AK63" s="1455"/>
      <c r="AL63" s="1455"/>
      <c r="AM63" s="1455"/>
      <c r="AN63" s="1455"/>
      <c r="AO63" s="1455"/>
      <c r="AP63" s="1455"/>
      <c r="AQ63" s="1455"/>
      <c r="AR63" s="1455"/>
      <c r="AS63" s="1455"/>
      <c r="AT63" s="1455"/>
      <c r="AU63" s="1455"/>
      <c r="AV63" s="1456"/>
    </row>
    <row r="64" spans="2:48" ht="13.5">
      <c r="B64" s="1433" t="s">
        <v>721</v>
      </c>
      <c r="C64" s="1434"/>
      <c r="D64" s="1434"/>
      <c r="E64" s="1434"/>
      <c r="F64" s="1435"/>
      <c r="G64" s="1457"/>
      <c r="H64" s="1458"/>
      <c r="I64" s="1458"/>
      <c r="J64" s="1458"/>
      <c r="K64" s="1458"/>
      <c r="L64" s="1458"/>
      <c r="M64" s="1458"/>
      <c r="N64" s="1458"/>
      <c r="O64" s="1458"/>
      <c r="P64" s="1458"/>
      <c r="Q64" s="1458"/>
      <c r="R64" s="1458"/>
      <c r="S64" s="1458"/>
      <c r="T64" s="1458"/>
      <c r="U64" s="1458"/>
      <c r="V64" s="1458"/>
      <c r="W64" s="1458"/>
      <c r="X64" s="1458"/>
      <c r="Y64" s="1458"/>
      <c r="Z64" s="1458"/>
      <c r="AA64" s="1458"/>
      <c r="AB64" s="1458"/>
      <c r="AC64" s="1458"/>
      <c r="AD64" s="1458"/>
      <c r="AE64" s="1458"/>
      <c r="AF64" s="1458"/>
      <c r="AG64" s="1458"/>
      <c r="AH64" s="1458"/>
      <c r="AI64" s="1458"/>
      <c r="AJ64" s="1458"/>
      <c r="AK64" s="1458"/>
      <c r="AL64" s="1458"/>
      <c r="AM64" s="1458"/>
      <c r="AN64" s="1458"/>
      <c r="AO64" s="1458"/>
      <c r="AP64" s="1458"/>
      <c r="AQ64" s="1458"/>
      <c r="AR64" s="1458"/>
      <c r="AS64" s="1458"/>
      <c r="AT64" s="1458"/>
      <c r="AU64" s="1458"/>
      <c r="AV64" s="1459"/>
    </row>
    <row r="65" spans="2:48" ht="14.25" thickBot="1">
      <c r="B65" s="1436"/>
      <c r="C65" s="1437"/>
      <c r="D65" s="1437"/>
      <c r="E65" s="1437"/>
      <c r="F65" s="1438"/>
      <c r="G65" s="1460"/>
      <c r="H65" s="1461"/>
      <c r="I65" s="1461"/>
      <c r="J65" s="1461"/>
      <c r="K65" s="1461"/>
      <c r="L65" s="1461"/>
      <c r="M65" s="1461"/>
      <c r="N65" s="1461"/>
      <c r="O65" s="1461"/>
      <c r="P65" s="1461"/>
      <c r="Q65" s="1461"/>
      <c r="R65" s="1461"/>
      <c r="S65" s="1461"/>
      <c r="T65" s="1461"/>
      <c r="U65" s="1461"/>
      <c r="V65" s="1461"/>
      <c r="W65" s="1461"/>
      <c r="X65" s="1461"/>
      <c r="Y65" s="1461"/>
      <c r="Z65" s="1461"/>
      <c r="AA65" s="1461"/>
      <c r="AB65" s="1461"/>
      <c r="AC65" s="1461"/>
      <c r="AD65" s="1461"/>
      <c r="AE65" s="1461"/>
      <c r="AF65" s="1461"/>
      <c r="AG65" s="1461"/>
      <c r="AH65" s="1461"/>
      <c r="AI65" s="1461"/>
      <c r="AJ65" s="1461"/>
      <c r="AK65" s="1461"/>
      <c r="AL65" s="1461"/>
      <c r="AM65" s="1461"/>
      <c r="AN65" s="1461"/>
      <c r="AO65" s="1461"/>
      <c r="AP65" s="1461"/>
      <c r="AQ65" s="1461"/>
      <c r="AR65" s="1461"/>
      <c r="AS65" s="1461"/>
      <c r="AT65" s="1461"/>
      <c r="AU65" s="1461"/>
      <c r="AV65" s="1462"/>
    </row>
    <row r="66" spans="2:48" ht="13.5" customHeight="1">
      <c r="B66" s="1433" t="s">
        <v>722</v>
      </c>
      <c r="C66" s="1434"/>
      <c r="D66" s="1434"/>
      <c r="E66" s="1434"/>
      <c r="F66" s="1435"/>
      <c r="G66" s="1439" t="s">
        <v>723</v>
      </c>
      <c r="H66" s="1440"/>
      <c r="I66" s="1440"/>
      <c r="J66" s="1427"/>
      <c r="K66" s="1427"/>
      <c r="L66" s="1427"/>
      <c r="M66" s="1440" t="s">
        <v>724</v>
      </c>
      <c r="N66" s="1440"/>
      <c r="O66" s="1426"/>
      <c r="P66" s="1427"/>
      <c r="Q66" s="1427"/>
      <c r="R66" s="1427"/>
      <c r="S66" s="1427"/>
      <c r="T66" s="1440" t="s">
        <v>725</v>
      </c>
      <c r="U66" s="1440"/>
      <c r="V66" s="1426"/>
      <c r="W66" s="1427"/>
      <c r="X66" s="1427"/>
      <c r="Y66" s="1427"/>
      <c r="Z66" s="1427"/>
      <c r="AA66" s="1440" t="s">
        <v>726</v>
      </c>
      <c r="AB66" s="1440"/>
      <c r="AC66" s="1427"/>
      <c r="AD66" s="1427"/>
      <c r="AE66" s="1427"/>
      <c r="AF66" s="1427"/>
      <c r="AG66" s="1427"/>
      <c r="AH66" s="1445" t="s">
        <v>613</v>
      </c>
      <c r="AI66" s="1446"/>
      <c r="AJ66" s="1447"/>
      <c r="AK66" s="1443" t="s">
        <v>874</v>
      </c>
      <c r="AL66" s="1429"/>
      <c r="AM66" s="1431"/>
      <c r="AN66" s="1431"/>
      <c r="AO66" s="1429" t="s">
        <v>376</v>
      </c>
      <c r="AP66" s="1431"/>
      <c r="AQ66" s="1431"/>
      <c r="AR66" s="1429" t="s">
        <v>377</v>
      </c>
      <c r="AS66" s="1431"/>
      <c r="AT66" s="1431"/>
      <c r="AU66" s="1429" t="s">
        <v>378</v>
      </c>
      <c r="AV66" s="164"/>
    </row>
    <row r="67" spans="2:48" ht="14.25" customHeight="1" thickBot="1">
      <c r="B67" s="1436"/>
      <c r="C67" s="1437"/>
      <c r="D67" s="1437"/>
      <c r="E67" s="1437"/>
      <c r="F67" s="1438"/>
      <c r="G67" s="1441"/>
      <c r="H67" s="1442"/>
      <c r="I67" s="1442"/>
      <c r="J67" s="1428"/>
      <c r="K67" s="1428"/>
      <c r="L67" s="1428"/>
      <c r="M67" s="1442"/>
      <c r="N67" s="1442"/>
      <c r="O67" s="1428"/>
      <c r="P67" s="1428"/>
      <c r="Q67" s="1428"/>
      <c r="R67" s="1428"/>
      <c r="S67" s="1428"/>
      <c r="T67" s="1442"/>
      <c r="U67" s="1442"/>
      <c r="V67" s="1428"/>
      <c r="W67" s="1428"/>
      <c r="X67" s="1428"/>
      <c r="Y67" s="1428"/>
      <c r="Z67" s="1428"/>
      <c r="AA67" s="1442"/>
      <c r="AB67" s="1442"/>
      <c r="AC67" s="1428"/>
      <c r="AD67" s="1428"/>
      <c r="AE67" s="1428"/>
      <c r="AF67" s="1428"/>
      <c r="AG67" s="1428"/>
      <c r="AH67" s="1448"/>
      <c r="AI67" s="1449"/>
      <c r="AJ67" s="1450"/>
      <c r="AK67" s="1444"/>
      <c r="AL67" s="1430"/>
      <c r="AM67" s="1432"/>
      <c r="AN67" s="1432"/>
      <c r="AO67" s="1430"/>
      <c r="AP67" s="1432"/>
      <c r="AQ67" s="1432"/>
      <c r="AR67" s="1430"/>
      <c r="AS67" s="1432"/>
      <c r="AT67" s="1432"/>
      <c r="AU67" s="1430"/>
      <c r="AV67" s="165"/>
    </row>
    <row r="68" spans="2:48" ht="18" customHeight="1">
      <c r="B68" s="162"/>
      <c r="C68" s="162"/>
      <c r="D68" s="162"/>
      <c r="E68" s="162"/>
      <c r="F68" s="162"/>
      <c r="G68" s="162"/>
      <c r="H68" s="162"/>
      <c r="I68" s="162"/>
      <c r="J68" s="162"/>
      <c r="K68" s="162"/>
      <c r="L68" s="162"/>
      <c r="M68" s="162"/>
      <c r="N68" s="162"/>
      <c r="O68" s="162"/>
      <c r="P68" s="162"/>
      <c r="Q68" s="162"/>
      <c r="R68" s="162"/>
      <c r="S68" s="162"/>
      <c r="T68" s="162"/>
      <c r="U68" s="162"/>
      <c r="V68" s="162"/>
      <c r="W68" s="162"/>
      <c r="X68" s="162">
        <v>3</v>
      </c>
      <c r="Y68" s="162"/>
      <c r="Z68" s="162"/>
      <c r="AA68" s="162"/>
      <c r="AB68" s="162"/>
      <c r="AC68" s="1176" t="s">
        <v>959</v>
      </c>
      <c r="AD68" s="1657"/>
      <c r="AE68" s="1657"/>
      <c r="AF68" s="1657"/>
      <c r="AG68" s="1657"/>
      <c r="AH68" s="1657"/>
      <c r="AI68" s="1657"/>
      <c r="AJ68" s="1657"/>
      <c r="AK68" s="1657"/>
      <c r="AL68" s="1657"/>
      <c r="AM68" s="1657"/>
      <c r="AN68" s="1657"/>
      <c r="AO68" s="1657"/>
      <c r="AP68" s="1657"/>
      <c r="AQ68" s="1657"/>
      <c r="AR68" s="1657"/>
      <c r="AS68" s="1657"/>
      <c r="AT68" s="1657"/>
      <c r="AU68" s="1657"/>
      <c r="AV68" s="1657"/>
    </row>
    <row r="69" spans="2:67" ht="16.5" customHeight="1">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Q69" s="196"/>
      <c r="AR69" s="196"/>
      <c r="AS69" s="196"/>
      <c r="AT69" s="196"/>
      <c r="AU69" s="196"/>
      <c r="AV69" s="196"/>
      <c r="AW69" s="23"/>
      <c r="AX69" s="23"/>
      <c r="AY69" s="23"/>
      <c r="AZ69" s="23"/>
      <c r="BA69" s="23"/>
      <c r="BB69" s="23"/>
      <c r="BC69" s="23"/>
      <c r="BD69" s="23"/>
      <c r="BE69" s="23"/>
      <c r="BF69" s="23"/>
      <c r="BG69" s="23"/>
      <c r="BH69" s="23"/>
      <c r="BI69" s="23"/>
      <c r="BJ69" s="23"/>
      <c r="BK69" s="23"/>
      <c r="BL69" s="23"/>
      <c r="BM69" s="23"/>
      <c r="BN69" s="23"/>
      <c r="BO69" s="23"/>
    </row>
    <row r="70" ht="13.5" customHeight="1"/>
    <row r="72" ht="12" customHeight="1"/>
    <row r="73" ht="12" customHeight="1"/>
    <row r="74" ht="12" customHeight="1"/>
    <row r="75" ht="12" customHeight="1"/>
    <row r="76" ht="12" customHeight="1">
      <c r="G76" s="24"/>
    </row>
    <row r="77" ht="12" customHeight="1">
      <c r="G77" s="24"/>
    </row>
    <row r="78" ht="13.5">
      <c r="G78" s="23"/>
    </row>
  </sheetData>
  <sheetProtection/>
  <mergeCells count="300">
    <mergeCell ref="AN18:AV18"/>
    <mergeCell ref="AJ1:AM2"/>
    <mergeCell ref="AN1:AT2"/>
    <mergeCell ref="AN6:AV6"/>
    <mergeCell ref="AE8:AM8"/>
    <mergeCell ref="AE7:AM7"/>
    <mergeCell ref="AP5:AQ5"/>
    <mergeCell ref="AJ5:AK5"/>
    <mergeCell ref="AE6:AM6"/>
    <mergeCell ref="Y4:AV4"/>
    <mergeCell ref="Q7:Y7"/>
    <mergeCell ref="Z7:AD7"/>
    <mergeCell ref="Q6:Y6"/>
    <mergeCell ref="AM5:AN5"/>
    <mergeCell ref="Z5:AG5"/>
    <mergeCell ref="AA3:AD3"/>
    <mergeCell ref="B1:N2"/>
    <mergeCell ref="O1:AI2"/>
    <mergeCell ref="R3:Y3"/>
    <mergeCell ref="AE3:AV3"/>
    <mergeCell ref="AU1:AV2"/>
    <mergeCell ref="AC68:AV68"/>
    <mergeCell ref="Z10:AD10"/>
    <mergeCell ref="AN8:AV8"/>
    <mergeCell ref="AN7:AV7"/>
    <mergeCell ref="AE14:AM14"/>
    <mergeCell ref="AE12:AM12"/>
    <mergeCell ref="AN12:AV12"/>
    <mergeCell ref="AE16:AM16"/>
    <mergeCell ref="AE18:AM18"/>
    <mergeCell ref="AN9:AV9"/>
    <mergeCell ref="B5:I5"/>
    <mergeCell ref="B7:G7"/>
    <mergeCell ref="Z6:AD6"/>
    <mergeCell ref="E3:K3"/>
    <mergeCell ref="B6:G6"/>
    <mergeCell ref="H6:P6"/>
    <mergeCell ref="L5:M5"/>
    <mergeCell ref="O5:P5"/>
    <mergeCell ref="R5:S5"/>
    <mergeCell ref="R4:S4"/>
    <mergeCell ref="L4:M4"/>
    <mergeCell ref="B3:D3"/>
    <mergeCell ref="L3:M3"/>
    <mergeCell ref="N3:Q3"/>
    <mergeCell ref="B4:I4"/>
    <mergeCell ref="O4:P4"/>
    <mergeCell ref="B8:C12"/>
    <mergeCell ref="H7:P7"/>
    <mergeCell ref="Q11:Y11"/>
    <mergeCell ref="D11:G11"/>
    <mergeCell ref="H11:P11"/>
    <mergeCell ref="D9:G9"/>
    <mergeCell ref="H9:P9"/>
    <mergeCell ref="Q9:Y9"/>
    <mergeCell ref="D10:G10"/>
    <mergeCell ref="D8:G8"/>
    <mergeCell ref="Z8:AD8"/>
    <mergeCell ref="Q8:Y8"/>
    <mergeCell ref="Z9:AD9"/>
    <mergeCell ref="AE9:AM9"/>
    <mergeCell ref="DO11:DS11"/>
    <mergeCell ref="DT11:EV11"/>
    <mergeCell ref="DD10:DI10"/>
    <mergeCell ref="H8:P8"/>
    <mergeCell ref="AE10:AM10"/>
    <mergeCell ref="Q10:Y10"/>
    <mergeCell ref="Z11:AD11"/>
    <mergeCell ref="AE11:AM11"/>
    <mergeCell ref="AN10:AV10"/>
    <mergeCell ref="H10:P10"/>
    <mergeCell ref="DO9:DS9"/>
    <mergeCell ref="DO10:DS10"/>
    <mergeCell ref="DT9:EV9"/>
    <mergeCell ref="DD9:DI9"/>
    <mergeCell ref="DJ9:DN9"/>
    <mergeCell ref="DT10:EV10"/>
    <mergeCell ref="DJ10:DN10"/>
    <mergeCell ref="DJ11:DN11"/>
    <mergeCell ref="D12:G12"/>
    <mergeCell ref="H12:P12"/>
    <mergeCell ref="Q12:Y12"/>
    <mergeCell ref="Z12:AD12"/>
    <mergeCell ref="DD11:DI11"/>
    <mergeCell ref="AN11:AV11"/>
    <mergeCell ref="Q13:Y13"/>
    <mergeCell ref="Z13:AD13"/>
    <mergeCell ref="DO12:DS12"/>
    <mergeCell ref="DT12:EV12"/>
    <mergeCell ref="AE13:AM13"/>
    <mergeCell ref="AN13:AV13"/>
    <mergeCell ref="DD13:DI13"/>
    <mergeCell ref="DJ13:DN13"/>
    <mergeCell ref="DO13:DS13"/>
    <mergeCell ref="DT13:EV13"/>
    <mergeCell ref="Q14:Y14"/>
    <mergeCell ref="Z14:AD14"/>
    <mergeCell ref="Q15:Y15"/>
    <mergeCell ref="Z15:AD15"/>
    <mergeCell ref="B13:C17"/>
    <mergeCell ref="D13:D14"/>
    <mergeCell ref="E13:G13"/>
    <mergeCell ref="H13:P13"/>
    <mergeCell ref="D15:G15"/>
    <mergeCell ref="H15:P15"/>
    <mergeCell ref="E14:G14"/>
    <mergeCell ref="H14:P14"/>
    <mergeCell ref="D16:G16"/>
    <mergeCell ref="H16:P16"/>
    <mergeCell ref="AE15:AM15"/>
    <mergeCell ref="AN15:AV15"/>
    <mergeCell ref="DO15:DS15"/>
    <mergeCell ref="DT15:EV15"/>
    <mergeCell ref="DJ15:DN15"/>
    <mergeCell ref="DD15:DI15"/>
    <mergeCell ref="DT14:EV14"/>
    <mergeCell ref="AN14:AV14"/>
    <mergeCell ref="DD14:DI14"/>
    <mergeCell ref="DO14:DS14"/>
    <mergeCell ref="BL16:BL17"/>
    <mergeCell ref="DD12:DI12"/>
    <mergeCell ref="DJ12:DN12"/>
    <mergeCell ref="DJ14:DN14"/>
    <mergeCell ref="DT18:EV18"/>
    <mergeCell ref="DO18:DS18"/>
    <mergeCell ref="DJ18:DN18"/>
    <mergeCell ref="DD16:DI16"/>
    <mergeCell ref="DT17:EV17"/>
    <mergeCell ref="DT16:EV16"/>
    <mergeCell ref="DD18:DI18"/>
    <mergeCell ref="Q16:Y16"/>
    <mergeCell ref="Z16:AD16"/>
    <mergeCell ref="AE17:AM17"/>
    <mergeCell ref="DO17:DS17"/>
    <mergeCell ref="DO16:DS16"/>
    <mergeCell ref="AN17:AV17"/>
    <mergeCell ref="DD17:DI17"/>
    <mergeCell ref="DJ17:DN17"/>
    <mergeCell ref="DJ16:DN16"/>
    <mergeCell ref="AN16:AV16"/>
    <mergeCell ref="D17:G17"/>
    <mergeCell ref="H17:P17"/>
    <mergeCell ref="Q17:Y17"/>
    <mergeCell ref="Z17:AD17"/>
    <mergeCell ref="DT19:EV19"/>
    <mergeCell ref="B20:G20"/>
    <mergeCell ref="H20:I20"/>
    <mergeCell ref="K20:L20"/>
    <mergeCell ref="N20:O20"/>
    <mergeCell ref="Q20:R20"/>
    <mergeCell ref="DO19:DS19"/>
    <mergeCell ref="DD19:DI19"/>
    <mergeCell ref="T20:U20"/>
    <mergeCell ref="W20:X20"/>
    <mergeCell ref="B18:G18"/>
    <mergeCell ref="H18:P18"/>
    <mergeCell ref="Q18:Y18"/>
    <mergeCell ref="Z18:AD18"/>
    <mergeCell ref="B19:G19"/>
    <mergeCell ref="DJ21:DN21"/>
    <mergeCell ref="B21:I21"/>
    <mergeCell ref="H19:Y19"/>
    <mergeCell ref="Z19:AV20"/>
    <mergeCell ref="DT22:EV22"/>
    <mergeCell ref="DJ20:DN20"/>
    <mergeCell ref="DO20:DS20"/>
    <mergeCell ref="DT20:EV20"/>
    <mergeCell ref="DT21:EV21"/>
    <mergeCell ref="DJ22:DN22"/>
    <mergeCell ref="DO21:DS21"/>
    <mergeCell ref="DD25:DI25"/>
    <mergeCell ref="DJ19:DN19"/>
    <mergeCell ref="DD22:DI22"/>
    <mergeCell ref="DD21:DI21"/>
    <mergeCell ref="DD20:DI20"/>
    <mergeCell ref="O22:S22"/>
    <mergeCell ref="T22:AV22"/>
    <mergeCell ref="O21:S21"/>
    <mergeCell ref="T21:AV21"/>
    <mergeCell ref="DT23:EV23"/>
    <mergeCell ref="DJ23:DN23"/>
    <mergeCell ref="J21:N21"/>
    <mergeCell ref="DT24:EV24"/>
    <mergeCell ref="DO23:DS23"/>
    <mergeCell ref="J23:N23"/>
    <mergeCell ref="O23:S23"/>
    <mergeCell ref="T23:AV23"/>
    <mergeCell ref="DD23:DI23"/>
    <mergeCell ref="DO22:DS22"/>
    <mergeCell ref="DT25:EV25"/>
    <mergeCell ref="D26:I26"/>
    <mergeCell ref="J26:N26"/>
    <mergeCell ref="O26:S26"/>
    <mergeCell ref="T26:AV26"/>
    <mergeCell ref="DD26:DI26"/>
    <mergeCell ref="DJ26:DN26"/>
    <mergeCell ref="DJ25:DN25"/>
    <mergeCell ref="DO26:DS26"/>
    <mergeCell ref="DO25:DS25"/>
    <mergeCell ref="T27:AV27"/>
    <mergeCell ref="T25:AV25"/>
    <mergeCell ref="D24:I24"/>
    <mergeCell ref="DT26:EV26"/>
    <mergeCell ref="DO24:DS24"/>
    <mergeCell ref="J24:N24"/>
    <mergeCell ref="O24:S24"/>
    <mergeCell ref="T24:AV24"/>
    <mergeCell ref="DD24:DI24"/>
    <mergeCell ref="DJ24:DN24"/>
    <mergeCell ref="O25:S25"/>
    <mergeCell ref="O27:S27"/>
    <mergeCell ref="D27:I27"/>
    <mergeCell ref="J27:N27"/>
    <mergeCell ref="T30:AV30"/>
    <mergeCell ref="B22:C27"/>
    <mergeCell ref="D22:I22"/>
    <mergeCell ref="J22:N22"/>
    <mergeCell ref="D25:I25"/>
    <mergeCell ref="J25:N25"/>
    <mergeCell ref="D23:I23"/>
    <mergeCell ref="D28:I28"/>
    <mergeCell ref="J28:N28"/>
    <mergeCell ref="O28:S28"/>
    <mergeCell ref="D29:I29"/>
    <mergeCell ref="J29:N29"/>
    <mergeCell ref="O29:S29"/>
    <mergeCell ref="D31:I31"/>
    <mergeCell ref="J31:N31"/>
    <mergeCell ref="O31:S31"/>
    <mergeCell ref="B28:C29"/>
    <mergeCell ref="T29:AV29"/>
    <mergeCell ref="T28:AV28"/>
    <mergeCell ref="B30:C32"/>
    <mergeCell ref="D30:I30"/>
    <mergeCell ref="J30:N30"/>
    <mergeCell ref="O30:S30"/>
    <mergeCell ref="D32:I32"/>
    <mergeCell ref="J32:N32"/>
    <mergeCell ref="O32:S32"/>
    <mergeCell ref="T36:AV36"/>
    <mergeCell ref="T31:AV31"/>
    <mergeCell ref="T34:AV34"/>
    <mergeCell ref="T39:AV39"/>
    <mergeCell ref="T38:AV38"/>
    <mergeCell ref="T35:AV35"/>
    <mergeCell ref="T37:AV37"/>
    <mergeCell ref="T32:AV32"/>
    <mergeCell ref="T33:AV33"/>
    <mergeCell ref="B35:C36"/>
    <mergeCell ref="D35:I35"/>
    <mergeCell ref="J35:N35"/>
    <mergeCell ref="O35:S35"/>
    <mergeCell ref="D36:I36"/>
    <mergeCell ref="J36:N36"/>
    <mergeCell ref="O36:S36"/>
    <mergeCell ref="B37:C39"/>
    <mergeCell ref="D37:I37"/>
    <mergeCell ref="J37:N37"/>
    <mergeCell ref="O37:S37"/>
    <mergeCell ref="D39:I39"/>
    <mergeCell ref="J39:N39"/>
    <mergeCell ref="D38:I38"/>
    <mergeCell ref="J38:N38"/>
    <mergeCell ref="O38:S38"/>
    <mergeCell ref="O39:S39"/>
    <mergeCell ref="B33:C34"/>
    <mergeCell ref="D33:I33"/>
    <mergeCell ref="J33:N33"/>
    <mergeCell ref="O33:S33"/>
    <mergeCell ref="D34:I34"/>
    <mergeCell ref="J34:N34"/>
    <mergeCell ref="O34:S34"/>
    <mergeCell ref="B46:AV63"/>
    <mergeCell ref="B64:F65"/>
    <mergeCell ref="G64:AV65"/>
    <mergeCell ref="B40:I40"/>
    <mergeCell ref="J40:N40"/>
    <mergeCell ref="O40:S40"/>
    <mergeCell ref="T40:AV40"/>
    <mergeCell ref="B41:AV41"/>
    <mergeCell ref="B42:F44"/>
    <mergeCell ref="G42:AV44"/>
    <mergeCell ref="AP66:AQ67"/>
    <mergeCell ref="T66:U67"/>
    <mergeCell ref="V66:Z67"/>
    <mergeCell ref="AA66:AB67"/>
    <mergeCell ref="AK66:AL67"/>
    <mergeCell ref="AM66:AN67"/>
    <mergeCell ref="AC66:AG67"/>
    <mergeCell ref="AH66:AJ67"/>
    <mergeCell ref="B45:AV45"/>
    <mergeCell ref="O66:S67"/>
    <mergeCell ref="AR66:AR67"/>
    <mergeCell ref="AO66:AO67"/>
    <mergeCell ref="AS66:AT67"/>
    <mergeCell ref="AU66:AU67"/>
    <mergeCell ref="B66:F67"/>
    <mergeCell ref="G66:I67"/>
    <mergeCell ref="J66:L67"/>
    <mergeCell ref="M66:N67"/>
  </mergeCells>
  <dataValidations count="15">
    <dataValidation type="whole" allowBlank="1" showInputMessage="1" showErrorMessage="1" errorTitle="入力エラー" error="1～７の数字を入れてください。" imeMode="off" sqref="J22:S39">
      <formula1>1</formula1>
      <formula2>7</formula2>
    </dataValidation>
    <dataValidation errorStyle="warning" type="whole" allowBlank="1" showInputMessage="1" showErrorMessage="1" errorTitle="入力チェック" error="1～6の数値で入力してください。" imeMode="off" sqref="J20 M20 P20 S20 V20 Y20">
      <formula1>1</formula1>
      <formula2>6</formula2>
    </dataValidation>
    <dataValidation type="list" allowBlank="1" showInputMessage="1" showErrorMessage="1" sqref="H14:Y14">
      <formula1>$DQ$28:$DQ$31</formula1>
    </dataValidation>
    <dataValidation type="list" allowBlank="1" showInputMessage="1" showErrorMessage="1" sqref="Q7 H7">
      <formula1>$DD$28:$DD$33</formula1>
    </dataValidation>
    <dataValidation allowBlank="1" showInputMessage="1" showErrorMessage="1" imeMode="off" sqref="T4:V4 N4:N5 Q4:Q5 T5:U5 W5:AH5 AL5 AO5"/>
    <dataValidation type="list" allowBlank="1" showInputMessage="1" showErrorMessage="1" sqref="H15:Y16">
      <formula1>$DL$28:$DL$29</formula1>
    </dataValidation>
    <dataValidation type="list" allowBlank="1" showInputMessage="1" showErrorMessage="1" sqref="H8:Y13 H17:Y17">
      <formula1>$DH$28:$DH$30</formula1>
    </dataValidation>
    <dataValidation type="list" allowBlank="1" showInputMessage="1" showErrorMessage="1" sqref="H19:Y19">
      <formula1>$DO$28:$DO$30</formula1>
    </dataValidation>
    <dataValidation type="list" allowBlank="1" showInputMessage="1" showErrorMessage="1" sqref="H18:Y18 AE18:AN18 AE14:AN16">
      <formula1>$DN$28:$DN$29</formula1>
    </dataValidation>
    <dataValidation allowBlank="1" showInputMessage="1" showErrorMessage="1" imeMode="hiragana" sqref="G64:AV65 B45 G42:AV44"/>
    <dataValidation type="whole" allowBlank="1" showInputMessage="1" showErrorMessage="1" errorTitle="入力エラー" error="1～７の数字を入れてください。" sqref="DJ9:DJ26 DP10:DS26 DT9:DT26 DO9:DO26 DL10:DN26">
      <formula1>1</formula1>
      <formula2>7</formula2>
    </dataValidation>
    <dataValidation type="whole" allowBlank="1" showInputMessage="1" showErrorMessage="1" sqref="L4:M4 L5:M5 AJ5:AK5 AM66:AN67">
      <formula1>21</formula1>
      <formula2>99</formula2>
    </dataValidation>
    <dataValidation type="whole" allowBlank="1" showInputMessage="1" showErrorMessage="1" imeMode="off" sqref="O4:P5 AM5:AN5 AP66:AQ67">
      <formula1>1</formula1>
      <formula2>12</formula2>
    </dataValidation>
    <dataValidation type="whole" allowBlank="1" showInputMessage="1" showErrorMessage="1" imeMode="off" sqref="R4:S4 R5:S5 AP5:AQ5 AS66:AT67">
      <formula1>1</formula1>
      <formula2>31</formula2>
    </dataValidation>
    <dataValidation type="list" allowBlank="1" showInputMessage="1" showErrorMessage="1" sqref="AE7:AV13">
      <formula1>$DN$28:$DN$30</formula1>
    </dataValidation>
  </dataValidations>
  <printOptions/>
  <pageMargins left="0.85" right="0.29" top="0.51" bottom="0.2" header="0.512" footer="0.2"/>
  <pageSetup fitToHeight="1" fitToWidth="1" horizontalDpi="600" verticalDpi="600" orientation="portrait" paperSize="9" scale="75" r:id="rId3"/>
  <headerFooter alignWithMargins="0">
    <oddHeader>&amp;R&amp;"ＭＳ 明朝,標準"&amp;10 2012年度改訂　能登脳卒中地域連携パスの手引き　Ver5.0</oddHeader>
    <oddFooter>&amp;C18</oddFooter>
  </headerFooter>
  <legacyDrawing r:id="rId2"/>
</worksheet>
</file>

<file path=xl/worksheets/sheet5.xml><?xml version="1.0" encoding="utf-8"?>
<worksheet xmlns="http://schemas.openxmlformats.org/spreadsheetml/2006/main" xmlns:r="http://schemas.openxmlformats.org/officeDocument/2006/relationships">
  <sheetPr codeName="Sheet2"/>
  <dimension ref="B2:CZ83"/>
  <sheetViews>
    <sheetView zoomScale="50" zoomScaleNormal="50" zoomScalePageLayoutView="0" workbookViewId="0" topLeftCell="A1">
      <selection activeCell="BT50" sqref="BT50:BV50"/>
    </sheetView>
  </sheetViews>
  <sheetFormatPr defaultColWidth="12.125" defaultRowHeight="18" customHeight="1"/>
  <cols>
    <col min="1" max="1" width="3.375" style="26" customWidth="1"/>
    <col min="2" max="2" width="3.25390625" style="25" customWidth="1"/>
    <col min="3" max="3" width="14.125" style="26" customWidth="1"/>
    <col min="4" max="4" width="18.625" style="26" customWidth="1"/>
    <col min="5" max="70" width="1.75390625" style="26" customWidth="1"/>
    <col min="71" max="71" width="2.625" style="26" customWidth="1"/>
    <col min="72" max="76" width="1.75390625" style="26" customWidth="1"/>
    <col min="77" max="80" width="1.625" style="26" customWidth="1"/>
    <col min="81" max="91" width="12.875" style="26" customWidth="1"/>
    <col min="92" max="94" width="12.125" style="26" customWidth="1"/>
    <col min="95" max="95" width="6.75390625" style="26" bestFit="1" customWidth="1"/>
    <col min="96" max="96" width="8.50390625" style="26" bestFit="1" customWidth="1"/>
    <col min="97" max="97" width="7.00390625" style="26" customWidth="1"/>
    <col min="98" max="98" width="8.625" style="26" customWidth="1"/>
    <col min="99" max="99" width="8.875" style="26" customWidth="1"/>
    <col min="100" max="16384" width="12.125" style="26" customWidth="1"/>
  </cols>
  <sheetData>
    <row r="2" spans="2:76" ht="12" customHeight="1" thickBot="1">
      <c r="B2" s="166"/>
      <c r="C2" s="167"/>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441"/>
      <c r="AP2" s="442"/>
      <c r="AQ2" s="442"/>
      <c r="AR2" s="442"/>
      <c r="AS2" s="442"/>
      <c r="AT2" s="442"/>
      <c r="AU2" s="442"/>
      <c r="AV2" s="442"/>
      <c r="AW2" s="443"/>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row>
    <row r="3" spans="2:76" ht="21" customHeight="1">
      <c r="B3" s="166"/>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893" t="s">
        <v>930</v>
      </c>
      <c r="AP3" s="1893"/>
      <c r="AQ3" s="1893"/>
      <c r="AR3" s="1893"/>
      <c r="AS3" s="1893"/>
      <c r="AT3" s="1893"/>
      <c r="AU3" s="1893"/>
      <c r="AV3" s="1893"/>
      <c r="AW3" s="1893"/>
      <c r="AX3" s="1893"/>
      <c r="AY3" s="1893"/>
      <c r="AZ3" s="1893"/>
      <c r="BA3" s="1893"/>
      <c r="BB3" s="168"/>
      <c r="BC3" s="1882" t="s">
        <v>727</v>
      </c>
      <c r="BD3" s="1883"/>
      <c r="BE3" s="1883"/>
      <c r="BF3" s="1883"/>
      <c r="BG3" s="1883"/>
      <c r="BH3" s="1883"/>
      <c r="BI3" s="1884"/>
      <c r="BJ3" s="1891">
        <f>IF('基本情報'!N10="","",'基本情報'!N10)</f>
      </c>
      <c r="BK3" s="1891"/>
      <c r="BL3" s="1891"/>
      <c r="BM3" s="1891"/>
      <c r="BN3" s="1891"/>
      <c r="BO3" s="1891"/>
      <c r="BP3" s="1891"/>
      <c r="BQ3" s="1891"/>
      <c r="BR3" s="1891"/>
      <c r="BS3" s="1891"/>
      <c r="BT3" s="1891"/>
      <c r="BU3" s="1891"/>
      <c r="BV3" s="1883" t="s">
        <v>372</v>
      </c>
      <c r="BW3" s="1883"/>
      <c r="BX3" s="1884"/>
    </row>
    <row r="4" spans="2:81" ht="30" customHeight="1" thickBot="1">
      <c r="B4" s="1790" t="s">
        <v>728</v>
      </c>
      <c r="C4" s="1790"/>
      <c r="D4" s="1790"/>
      <c r="E4" s="169"/>
      <c r="F4" s="168"/>
      <c r="G4" s="168"/>
      <c r="H4" s="1881" t="s">
        <v>842</v>
      </c>
      <c r="I4" s="1881"/>
      <c r="J4" s="1881"/>
      <c r="K4" s="1881"/>
      <c r="L4" s="1881"/>
      <c r="M4" s="1881"/>
      <c r="N4" s="1881"/>
      <c r="O4" s="1881"/>
      <c r="P4" s="1881"/>
      <c r="Q4" s="1881"/>
      <c r="R4" s="1881"/>
      <c r="S4" s="1881"/>
      <c r="T4" s="1881"/>
      <c r="U4" s="1881"/>
      <c r="V4" s="1881"/>
      <c r="W4" s="1881"/>
      <c r="X4" s="1881"/>
      <c r="Y4" s="1881"/>
      <c r="Z4" s="1881"/>
      <c r="AA4" s="1881"/>
      <c r="AB4" s="1881"/>
      <c r="AC4" s="1881"/>
      <c r="AD4" s="1881"/>
      <c r="AE4" s="1881"/>
      <c r="AF4" s="1881"/>
      <c r="AG4" s="1881"/>
      <c r="AH4" s="1881"/>
      <c r="AI4" s="1881"/>
      <c r="AJ4" s="1881"/>
      <c r="AK4" s="1881"/>
      <c r="AL4" s="1881"/>
      <c r="AM4" s="1881"/>
      <c r="AN4" s="1881"/>
      <c r="AO4" s="192"/>
      <c r="AP4" s="192"/>
      <c r="AQ4" s="192"/>
      <c r="AR4" s="170"/>
      <c r="AS4" s="171"/>
      <c r="AT4" s="171"/>
      <c r="AU4" s="171"/>
      <c r="AV4" s="171"/>
      <c r="AW4" s="171"/>
      <c r="AX4" s="171"/>
      <c r="AY4" s="171"/>
      <c r="AZ4" s="171"/>
      <c r="BA4" s="171"/>
      <c r="BB4" s="171"/>
      <c r="BC4" s="1885"/>
      <c r="BD4" s="1886"/>
      <c r="BE4" s="1886"/>
      <c r="BF4" s="1886"/>
      <c r="BG4" s="1886"/>
      <c r="BH4" s="1886"/>
      <c r="BI4" s="1887"/>
      <c r="BJ4" s="1892"/>
      <c r="BK4" s="1892"/>
      <c r="BL4" s="1892"/>
      <c r="BM4" s="1892"/>
      <c r="BN4" s="1892"/>
      <c r="BO4" s="1892"/>
      <c r="BP4" s="1892"/>
      <c r="BQ4" s="1892"/>
      <c r="BR4" s="1892"/>
      <c r="BS4" s="1892"/>
      <c r="BT4" s="1892"/>
      <c r="BU4" s="1892"/>
      <c r="BV4" s="1895"/>
      <c r="BW4" s="1895"/>
      <c r="BX4" s="1896"/>
      <c r="CC4" s="270"/>
    </row>
    <row r="5" spans="2:76" ht="24.75" customHeight="1">
      <c r="B5" s="412"/>
      <c r="C5" s="413"/>
      <c r="D5" s="414"/>
      <c r="E5" s="1888" t="s">
        <v>286</v>
      </c>
      <c r="F5" s="1889"/>
      <c r="G5" s="1889"/>
      <c r="H5" s="1889"/>
      <c r="I5" s="1889"/>
      <c r="J5" s="1889"/>
      <c r="K5" s="1889"/>
      <c r="L5" s="1889"/>
      <c r="M5" s="1889"/>
      <c r="N5" s="1889"/>
      <c r="O5" s="1889"/>
      <c r="P5" s="1889"/>
      <c r="Q5" s="1889"/>
      <c r="R5" s="1889"/>
      <c r="S5" s="1889"/>
      <c r="T5" s="1889"/>
      <c r="U5" s="1889"/>
      <c r="V5" s="1890"/>
      <c r="W5" s="1888" t="s">
        <v>729</v>
      </c>
      <c r="X5" s="1889"/>
      <c r="Y5" s="1889"/>
      <c r="Z5" s="1889"/>
      <c r="AA5" s="1889"/>
      <c r="AB5" s="1889"/>
      <c r="AC5" s="1889"/>
      <c r="AD5" s="1889"/>
      <c r="AE5" s="1889"/>
      <c r="AF5" s="1889"/>
      <c r="AG5" s="1889"/>
      <c r="AH5" s="1889"/>
      <c r="AI5" s="1889"/>
      <c r="AJ5" s="1889"/>
      <c r="AK5" s="1889"/>
      <c r="AL5" s="1889"/>
      <c r="AM5" s="1889"/>
      <c r="AN5" s="1890"/>
      <c r="AO5" s="1888" t="s">
        <v>1204</v>
      </c>
      <c r="AP5" s="1889"/>
      <c r="AQ5" s="1889"/>
      <c r="AR5" s="1889"/>
      <c r="AS5" s="1889"/>
      <c r="AT5" s="1889"/>
      <c r="AU5" s="1889"/>
      <c r="AV5" s="1889"/>
      <c r="AW5" s="1889"/>
      <c r="AX5" s="1889"/>
      <c r="AY5" s="1889"/>
      <c r="AZ5" s="1889"/>
      <c r="BA5" s="1889"/>
      <c r="BB5" s="1889"/>
      <c r="BC5" s="1889"/>
      <c r="BD5" s="1889"/>
      <c r="BE5" s="1889"/>
      <c r="BF5" s="1890"/>
      <c r="BG5" s="1888" t="s">
        <v>1477</v>
      </c>
      <c r="BH5" s="1889"/>
      <c r="BI5" s="1889"/>
      <c r="BJ5" s="1889"/>
      <c r="BK5" s="1889"/>
      <c r="BL5" s="1889"/>
      <c r="BM5" s="1889"/>
      <c r="BN5" s="1889"/>
      <c r="BO5" s="1889"/>
      <c r="BP5" s="1889"/>
      <c r="BQ5" s="1889"/>
      <c r="BR5" s="1889"/>
      <c r="BS5" s="1889"/>
      <c r="BT5" s="1889"/>
      <c r="BU5" s="1889"/>
      <c r="BV5" s="1889"/>
      <c r="BW5" s="1889"/>
      <c r="BX5" s="1890"/>
    </row>
    <row r="6" spans="2:76" ht="19.5" customHeight="1" thickBot="1">
      <c r="B6" s="415"/>
      <c r="C6" s="416"/>
      <c r="D6" s="417"/>
      <c r="E6" s="1856" t="s">
        <v>874</v>
      </c>
      <c r="F6" s="1857"/>
      <c r="G6" s="1857"/>
      <c r="H6" s="1858"/>
      <c r="I6" s="1858"/>
      <c r="J6" s="1858"/>
      <c r="K6" s="1859" t="s">
        <v>376</v>
      </c>
      <c r="L6" s="1859"/>
      <c r="M6" s="1855"/>
      <c r="N6" s="1855"/>
      <c r="O6" s="1855"/>
      <c r="P6" s="1861" t="s">
        <v>730</v>
      </c>
      <c r="Q6" s="1861"/>
      <c r="R6" s="1855"/>
      <c r="S6" s="1855"/>
      <c r="T6" s="1855"/>
      <c r="U6" s="1861" t="s">
        <v>378</v>
      </c>
      <c r="V6" s="1862"/>
      <c r="W6" s="1865" t="s">
        <v>874</v>
      </c>
      <c r="X6" s="1866"/>
      <c r="Y6" s="1866"/>
      <c r="Z6" s="1858"/>
      <c r="AA6" s="1858"/>
      <c r="AB6" s="1858"/>
      <c r="AC6" s="1861" t="s">
        <v>376</v>
      </c>
      <c r="AD6" s="1861"/>
      <c r="AE6" s="1855"/>
      <c r="AF6" s="1855"/>
      <c r="AG6" s="1855"/>
      <c r="AH6" s="1861" t="s">
        <v>730</v>
      </c>
      <c r="AI6" s="1861"/>
      <c r="AJ6" s="1855"/>
      <c r="AK6" s="1855"/>
      <c r="AL6" s="1855"/>
      <c r="AM6" s="1861" t="s">
        <v>378</v>
      </c>
      <c r="AN6" s="1862"/>
      <c r="AO6" s="1865" t="s">
        <v>874</v>
      </c>
      <c r="AP6" s="1866"/>
      <c r="AQ6" s="1866"/>
      <c r="AR6" s="1858"/>
      <c r="AS6" s="1858"/>
      <c r="AT6" s="1858"/>
      <c r="AU6" s="1861" t="s">
        <v>376</v>
      </c>
      <c r="AV6" s="1861"/>
      <c r="AW6" s="1855"/>
      <c r="AX6" s="1855"/>
      <c r="AY6" s="1855"/>
      <c r="AZ6" s="1861" t="s">
        <v>730</v>
      </c>
      <c r="BA6" s="1861"/>
      <c r="BB6" s="1855"/>
      <c r="BC6" s="1855"/>
      <c r="BD6" s="1855"/>
      <c r="BE6" s="1861" t="s">
        <v>378</v>
      </c>
      <c r="BF6" s="1862"/>
      <c r="BG6" s="1865" t="s">
        <v>874</v>
      </c>
      <c r="BH6" s="1866"/>
      <c r="BI6" s="1866"/>
      <c r="BJ6" s="1858"/>
      <c r="BK6" s="1858"/>
      <c r="BL6" s="1858"/>
      <c r="BM6" s="1861" t="s">
        <v>376</v>
      </c>
      <c r="BN6" s="1861"/>
      <c r="BO6" s="1855"/>
      <c r="BP6" s="1855"/>
      <c r="BQ6" s="1855"/>
      <c r="BR6" s="1861" t="s">
        <v>730</v>
      </c>
      <c r="BS6" s="1861"/>
      <c r="BT6" s="1855"/>
      <c r="BU6" s="1855"/>
      <c r="BV6" s="1855"/>
      <c r="BW6" s="1859" t="s">
        <v>378</v>
      </c>
      <c r="BX6" s="1864"/>
    </row>
    <row r="7" spans="2:76" ht="19.5" customHeight="1">
      <c r="B7" s="1780" t="s">
        <v>731</v>
      </c>
      <c r="C7" s="172" t="s">
        <v>732</v>
      </c>
      <c r="D7" s="173" t="s">
        <v>733</v>
      </c>
      <c r="E7" s="1849"/>
      <c r="F7" s="1850"/>
      <c r="G7" s="1850"/>
      <c r="H7" s="1850"/>
      <c r="I7" s="1850"/>
      <c r="J7" s="1850"/>
      <c r="K7" s="1851" t="s">
        <v>734</v>
      </c>
      <c r="L7" s="1851"/>
      <c r="M7" s="1852"/>
      <c r="N7" s="1853"/>
      <c r="O7" s="1854"/>
      <c r="P7" s="1854"/>
      <c r="Q7" s="1854"/>
      <c r="R7" s="1854"/>
      <c r="S7" s="1854"/>
      <c r="T7" s="1851" t="s">
        <v>735</v>
      </c>
      <c r="U7" s="1851"/>
      <c r="V7" s="1860"/>
      <c r="W7" s="1863"/>
      <c r="X7" s="1854"/>
      <c r="Y7" s="1854"/>
      <c r="Z7" s="1854"/>
      <c r="AA7" s="1854"/>
      <c r="AB7" s="1854"/>
      <c r="AC7" s="1851" t="s">
        <v>734</v>
      </c>
      <c r="AD7" s="1851"/>
      <c r="AE7" s="1852"/>
      <c r="AF7" s="1853"/>
      <c r="AG7" s="1854"/>
      <c r="AH7" s="1854"/>
      <c r="AI7" s="1854"/>
      <c r="AJ7" s="1854"/>
      <c r="AK7" s="1854"/>
      <c r="AL7" s="1851" t="s">
        <v>735</v>
      </c>
      <c r="AM7" s="1851"/>
      <c r="AN7" s="1860"/>
      <c r="AO7" s="1863"/>
      <c r="AP7" s="1854"/>
      <c r="AQ7" s="1854"/>
      <c r="AR7" s="1854"/>
      <c r="AS7" s="1854"/>
      <c r="AT7" s="1854"/>
      <c r="AU7" s="1851" t="s">
        <v>734</v>
      </c>
      <c r="AV7" s="1851"/>
      <c r="AW7" s="1852"/>
      <c r="AX7" s="1853"/>
      <c r="AY7" s="1854"/>
      <c r="AZ7" s="1854"/>
      <c r="BA7" s="1854"/>
      <c r="BB7" s="1854"/>
      <c r="BC7" s="1854"/>
      <c r="BD7" s="1851" t="s">
        <v>735</v>
      </c>
      <c r="BE7" s="1851"/>
      <c r="BF7" s="1860"/>
      <c r="BG7" s="1863"/>
      <c r="BH7" s="1854"/>
      <c r="BI7" s="1854"/>
      <c r="BJ7" s="1854"/>
      <c r="BK7" s="1854"/>
      <c r="BL7" s="1854"/>
      <c r="BM7" s="1851" t="s">
        <v>734</v>
      </c>
      <c r="BN7" s="1851"/>
      <c r="BO7" s="1852"/>
      <c r="BP7" s="1853"/>
      <c r="BQ7" s="1854"/>
      <c r="BR7" s="1854"/>
      <c r="BS7" s="1854"/>
      <c r="BT7" s="1854"/>
      <c r="BU7" s="1854"/>
      <c r="BV7" s="1851" t="s">
        <v>735</v>
      </c>
      <c r="BW7" s="1851"/>
      <c r="BX7" s="1860"/>
    </row>
    <row r="8" spans="2:76" ht="19.5" customHeight="1">
      <c r="B8" s="1781"/>
      <c r="C8" s="174"/>
      <c r="D8" s="175" t="s">
        <v>736</v>
      </c>
      <c r="E8" s="1778" t="s">
        <v>737</v>
      </c>
      <c r="F8" s="1779"/>
      <c r="G8" s="1769">
        <f>IF(E7="","",N7/(E7*E7/10000))</f>
      </c>
      <c r="H8" s="1769"/>
      <c r="I8" s="1769"/>
      <c r="J8" s="1773"/>
      <c r="K8" s="1774" t="s">
        <v>738</v>
      </c>
      <c r="L8" s="1775"/>
      <c r="M8" s="1775"/>
      <c r="N8" s="1775"/>
      <c r="O8" s="1775"/>
      <c r="P8" s="1769">
        <f>IF(E7="","",22*(E7*E7/10000))</f>
      </c>
      <c r="Q8" s="1769"/>
      <c r="R8" s="1769"/>
      <c r="S8" s="1769"/>
      <c r="T8" s="1776" t="s">
        <v>735</v>
      </c>
      <c r="U8" s="1776"/>
      <c r="V8" s="1777"/>
      <c r="W8" s="1778" t="s">
        <v>737</v>
      </c>
      <c r="X8" s="1779"/>
      <c r="Y8" s="1769">
        <f>IF(W7="","",AF7/(W7*W7/10000))</f>
      </c>
      <c r="Z8" s="1769"/>
      <c r="AA8" s="1769"/>
      <c r="AB8" s="1773"/>
      <c r="AC8" s="1774" t="s">
        <v>738</v>
      </c>
      <c r="AD8" s="1775"/>
      <c r="AE8" s="1775"/>
      <c r="AF8" s="1775"/>
      <c r="AG8" s="1775"/>
      <c r="AH8" s="1769">
        <f>IF(W7="","",22*(W7*W7/10000))</f>
      </c>
      <c r="AI8" s="1769"/>
      <c r="AJ8" s="1769"/>
      <c r="AK8" s="1769"/>
      <c r="AL8" s="1776" t="s">
        <v>735</v>
      </c>
      <c r="AM8" s="1776"/>
      <c r="AN8" s="1777"/>
      <c r="AO8" s="1778" t="s">
        <v>737</v>
      </c>
      <c r="AP8" s="1779"/>
      <c r="AQ8" s="1769">
        <f>IF(AO7="","",AX7/(AO7*AO7/10000))</f>
      </c>
      <c r="AR8" s="1769"/>
      <c r="AS8" s="1769"/>
      <c r="AT8" s="1773"/>
      <c r="AU8" s="1774" t="s">
        <v>738</v>
      </c>
      <c r="AV8" s="1775"/>
      <c r="AW8" s="1775"/>
      <c r="AX8" s="1775"/>
      <c r="AY8" s="1775"/>
      <c r="AZ8" s="1769">
        <f>IF(AO7="","",22*(AO7*AO7/10000))</f>
      </c>
      <c r="BA8" s="1769"/>
      <c r="BB8" s="1769"/>
      <c r="BC8" s="1769"/>
      <c r="BD8" s="1776" t="s">
        <v>735</v>
      </c>
      <c r="BE8" s="1776"/>
      <c r="BF8" s="1777"/>
      <c r="BG8" s="1778" t="s">
        <v>737</v>
      </c>
      <c r="BH8" s="1779"/>
      <c r="BI8" s="1769">
        <f>IF(BG7="","",BP7/(BG7*BG7/10000))</f>
      </c>
      <c r="BJ8" s="1769"/>
      <c r="BK8" s="1769"/>
      <c r="BL8" s="1773"/>
      <c r="BM8" s="1774" t="s">
        <v>738</v>
      </c>
      <c r="BN8" s="1775"/>
      <c r="BO8" s="1775"/>
      <c r="BP8" s="1775"/>
      <c r="BQ8" s="1775"/>
      <c r="BR8" s="1769">
        <f>IF(BG7="","",22*(BG7*BG7/10000))</f>
      </c>
      <c r="BS8" s="1769"/>
      <c r="BT8" s="1769"/>
      <c r="BU8" s="1769"/>
      <c r="BV8" s="1776" t="s">
        <v>735</v>
      </c>
      <c r="BW8" s="1776"/>
      <c r="BX8" s="1777"/>
    </row>
    <row r="9" spans="2:104" ht="19.5" customHeight="1">
      <c r="B9" s="1781"/>
      <c r="C9" s="174"/>
      <c r="D9" s="176" t="s">
        <v>739</v>
      </c>
      <c r="E9" s="1797">
        <f>IF(G8="","",IF(G8&gt;=25,"肥満",IF(G8&gt;=18.6,"普通","るい痩")))</f>
      </c>
      <c r="F9" s="1776"/>
      <c r="G9" s="1776"/>
      <c r="H9" s="1776"/>
      <c r="I9" s="1776"/>
      <c r="J9" s="1776"/>
      <c r="K9" s="1776"/>
      <c r="L9" s="1776"/>
      <c r="M9" s="1776"/>
      <c r="N9" s="1776"/>
      <c r="O9" s="1776"/>
      <c r="P9" s="1776"/>
      <c r="Q9" s="1776"/>
      <c r="R9" s="1776"/>
      <c r="S9" s="1776"/>
      <c r="T9" s="1776"/>
      <c r="U9" s="1776"/>
      <c r="V9" s="1777"/>
      <c r="W9" s="1797">
        <f>IF(Y8="","",IF(Y8&gt;=25,"肥満",IF(Y8&gt;=18.6,"普通","るい痩")))</f>
      </c>
      <c r="X9" s="1776"/>
      <c r="Y9" s="1776"/>
      <c r="Z9" s="1776"/>
      <c r="AA9" s="1776"/>
      <c r="AB9" s="1776"/>
      <c r="AC9" s="1776"/>
      <c r="AD9" s="1776"/>
      <c r="AE9" s="1776"/>
      <c r="AF9" s="1776"/>
      <c r="AG9" s="1776"/>
      <c r="AH9" s="1776"/>
      <c r="AI9" s="1776"/>
      <c r="AJ9" s="1776"/>
      <c r="AK9" s="1776"/>
      <c r="AL9" s="1776"/>
      <c r="AM9" s="1776"/>
      <c r="AN9" s="1777"/>
      <c r="AO9" s="1797">
        <f>IF(AQ8="","",IF(AQ8&gt;=25,"肥満",IF(AQ8&gt;=18.6,"普通","るい痩")))</f>
      </c>
      <c r="AP9" s="1776"/>
      <c r="AQ9" s="1776"/>
      <c r="AR9" s="1776"/>
      <c r="AS9" s="1776"/>
      <c r="AT9" s="1776"/>
      <c r="AU9" s="1776"/>
      <c r="AV9" s="1776"/>
      <c r="AW9" s="1776"/>
      <c r="AX9" s="1776"/>
      <c r="AY9" s="1776"/>
      <c r="AZ9" s="1776"/>
      <c r="BA9" s="1776"/>
      <c r="BB9" s="1776"/>
      <c r="BC9" s="1776"/>
      <c r="BD9" s="1776"/>
      <c r="BE9" s="1776"/>
      <c r="BF9" s="1777"/>
      <c r="BG9" s="1797">
        <f>IF(BI8="","",IF(BI8&gt;=25,"肥満",IF(BI8&gt;=18.6,"普通","るい痩")))</f>
      </c>
      <c r="BH9" s="1776"/>
      <c r="BI9" s="1776"/>
      <c r="BJ9" s="1776"/>
      <c r="BK9" s="1776"/>
      <c r="BL9" s="1776"/>
      <c r="BM9" s="1776"/>
      <c r="BN9" s="1776"/>
      <c r="BO9" s="1776"/>
      <c r="BP9" s="1776"/>
      <c r="BQ9" s="1776"/>
      <c r="BR9" s="1776"/>
      <c r="BS9" s="1776"/>
      <c r="BT9" s="1776"/>
      <c r="BU9" s="1776"/>
      <c r="BV9" s="1776"/>
      <c r="BW9" s="1776"/>
      <c r="BX9" s="1777"/>
      <c r="CQ9" s="26" t="s">
        <v>740</v>
      </c>
      <c r="CR9" s="26" t="s">
        <v>741</v>
      </c>
      <c r="CS9" s="26" t="s">
        <v>742</v>
      </c>
      <c r="CT9" s="26" t="s">
        <v>743</v>
      </c>
      <c r="CU9" s="26" t="s">
        <v>624</v>
      </c>
      <c r="CV9" s="26" t="s">
        <v>744</v>
      </c>
      <c r="CW9" s="26" t="s">
        <v>1517</v>
      </c>
      <c r="CX9" s="26" t="s">
        <v>746</v>
      </c>
      <c r="CY9" s="26" t="s">
        <v>1431</v>
      </c>
      <c r="CZ9" s="26" t="s">
        <v>1522</v>
      </c>
    </row>
    <row r="10" spans="2:104" ht="19.5" customHeight="1">
      <c r="B10" s="1781"/>
      <c r="C10" s="174"/>
      <c r="D10" s="176" t="s">
        <v>747</v>
      </c>
      <c r="E10" s="1770"/>
      <c r="F10" s="1771"/>
      <c r="G10" s="1771"/>
      <c r="H10" s="1771"/>
      <c r="I10" s="1771"/>
      <c r="J10" s="1771"/>
      <c r="K10" s="1771"/>
      <c r="L10" s="1771"/>
      <c r="M10" s="1771"/>
      <c r="N10" s="1771"/>
      <c r="O10" s="1771"/>
      <c r="P10" s="1771"/>
      <c r="Q10" s="1771"/>
      <c r="R10" s="1771"/>
      <c r="S10" s="1771"/>
      <c r="T10" s="1771"/>
      <c r="U10" s="1771"/>
      <c r="V10" s="1772"/>
      <c r="W10" s="1770"/>
      <c r="X10" s="1771"/>
      <c r="Y10" s="1771"/>
      <c r="Z10" s="1771"/>
      <c r="AA10" s="1771"/>
      <c r="AB10" s="1771"/>
      <c r="AC10" s="1771"/>
      <c r="AD10" s="1771"/>
      <c r="AE10" s="1771"/>
      <c r="AF10" s="1771"/>
      <c r="AG10" s="1771"/>
      <c r="AH10" s="1771"/>
      <c r="AI10" s="1771"/>
      <c r="AJ10" s="1771"/>
      <c r="AK10" s="1771"/>
      <c r="AL10" s="1771"/>
      <c r="AM10" s="1771"/>
      <c r="AN10" s="1772"/>
      <c r="AO10" s="1770"/>
      <c r="AP10" s="1771"/>
      <c r="AQ10" s="1771"/>
      <c r="AR10" s="1771"/>
      <c r="AS10" s="1771"/>
      <c r="AT10" s="1771"/>
      <c r="AU10" s="1771"/>
      <c r="AV10" s="1771"/>
      <c r="AW10" s="1771"/>
      <c r="AX10" s="1771"/>
      <c r="AY10" s="1771"/>
      <c r="AZ10" s="1771"/>
      <c r="BA10" s="1771"/>
      <c r="BB10" s="1771"/>
      <c r="BC10" s="1771"/>
      <c r="BD10" s="1771"/>
      <c r="BE10" s="1771"/>
      <c r="BF10" s="1772"/>
      <c r="BG10" s="1770" t="s">
        <v>1510</v>
      </c>
      <c r="BH10" s="1771"/>
      <c r="BI10" s="1771"/>
      <c r="BJ10" s="1771"/>
      <c r="BK10" s="1771"/>
      <c r="BL10" s="1771"/>
      <c r="BM10" s="1771"/>
      <c r="BN10" s="1771"/>
      <c r="BO10" s="1771"/>
      <c r="BP10" s="1771"/>
      <c r="BQ10" s="1771"/>
      <c r="BR10" s="1771"/>
      <c r="BS10" s="1771"/>
      <c r="BT10" s="1771"/>
      <c r="BU10" s="1771"/>
      <c r="BV10" s="1771"/>
      <c r="BW10" s="1771"/>
      <c r="BX10" s="1772"/>
      <c r="CQ10" s="26" t="s">
        <v>749</v>
      </c>
      <c r="CR10" s="26" t="s">
        <v>748</v>
      </c>
      <c r="CS10" s="26" t="s">
        <v>745</v>
      </c>
      <c r="CT10" s="26" t="s">
        <v>750</v>
      </c>
      <c r="CU10" s="26" t="s">
        <v>623</v>
      </c>
      <c r="CV10" s="26" t="s">
        <v>751</v>
      </c>
      <c r="CW10" s="26" t="s">
        <v>752</v>
      </c>
      <c r="CX10" s="26" t="s">
        <v>753</v>
      </c>
      <c r="CY10" s="26" t="s">
        <v>1432</v>
      </c>
      <c r="CZ10" s="26" t="s">
        <v>1523</v>
      </c>
    </row>
    <row r="11" spans="2:104" ht="19.5" customHeight="1">
      <c r="B11" s="1781"/>
      <c r="C11" s="174"/>
      <c r="D11" s="176" t="s">
        <v>754</v>
      </c>
      <c r="E11" s="1770"/>
      <c r="F11" s="1771"/>
      <c r="G11" s="1771"/>
      <c r="H11" s="1771"/>
      <c r="I11" s="1771"/>
      <c r="J11" s="1771"/>
      <c r="K11" s="1771"/>
      <c r="L11" s="1771"/>
      <c r="M11" s="1771"/>
      <c r="N11" s="1771"/>
      <c r="O11" s="1771"/>
      <c r="P11" s="1771"/>
      <c r="Q11" s="1771"/>
      <c r="R11" s="1771"/>
      <c r="S11" s="1771"/>
      <c r="T11" s="1771"/>
      <c r="U11" s="1771"/>
      <c r="V11" s="1772"/>
      <c r="W11" s="1770"/>
      <c r="X11" s="1771"/>
      <c r="Y11" s="1771"/>
      <c r="Z11" s="1771"/>
      <c r="AA11" s="1771"/>
      <c r="AB11" s="1771"/>
      <c r="AC11" s="1771"/>
      <c r="AD11" s="1771"/>
      <c r="AE11" s="1771"/>
      <c r="AF11" s="1771"/>
      <c r="AG11" s="1771"/>
      <c r="AH11" s="1771"/>
      <c r="AI11" s="1771"/>
      <c r="AJ11" s="1771"/>
      <c r="AK11" s="1771"/>
      <c r="AL11" s="1771"/>
      <c r="AM11" s="1771"/>
      <c r="AN11" s="1772"/>
      <c r="AO11" s="1770"/>
      <c r="AP11" s="1771"/>
      <c r="AQ11" s="1771"/>
      <c r="AR11" s="1771"/>
      <c r="AS11" s="1771"/>
      <c r="AT11" s="1771"/>
      <c r="AU11" s="1771"/>
      <c r="AV11" s="1771"/>
      <c r="AW11" s="1771"/>
      <c r="AX11" s="1771"/>
      <c r="AY11" s="1771"/>
      <c r="AZ11" s="1771"/>
      <c r="BA11" s="1771"/>
      <c r="BB11" s="1771"/>
      <c r="BC11" s="1771"/>
      <c r="BD11" s="1771"/>
      <c r="BE11" s="1771"/>
      <c r="BF11" s="1772"/>
      <c r="BG11" s="1770" t="s">
        <v>1511</v>
      </c>
      <c r="BH11" s="1771"/>
      <c r="BI11" s="1771"/>
      <c r="BJ11" s="1771"/>
      <c r="BK11" s="1771"/>
      <c r="BL11" s="1771"/>
      <c r="BM11" s="1771"/>
      <c r="BN11" s="1771"/>
      <c r="BO11" s="1771"/>
      <c r="BP11" s="1771"/>
      <c r="BQ11" s="1771"/>
      <c r="BR11" s="1771"/>
      <c r="BS11" s="1771"/>
      <c r="BT11" s="1771"/>
      <c r="BU11" s="1771"/>
      <c r="BV11" s="1771"/>
      <c r="BW11" s="1771"/>
      <c r="BX11" s="1772"/>
      <c r="CQ11" s="26" t="s">
        <v>755</v>
      </c>
      <c r="CR11" s="26" t="s">
        <v>756</v>
      </c>
      <c r="CT11" s="26" t="s">
        <v>757</v>
      </c>
      <c r="CW11" s="26" t="s">
        <v>758</v>
      </c>
      <c r="CX11" s="26" t="s">
        <v>759</v>
      </c>
      <c r="CZ11" s="26" t="s">
        <v>780</v>
      </c>
    </row>
    <row r="12" spans="2:98" ht="19.5" customHeight="1">
      <c r="B12" s="1781"/>
      <c r="C12" s="174"/>
      <c r="D12" s="175" t="s">
        <v>760</v>
      </c>
      <c r="E12" s="1791"/>
      <c r="F12" s="1792"/>
      <c r="G12" s="1792"/>
      <c r="H12" s="1792"/>
      <c r="I12" s="1792"/>
      <c r="J12" s="1792"/>
      <c r="K12" s="1792"/>
      <c r="L12" s="1792"/>
      <c r="M12" s="1792"/>
      <c r="N12" s="1792"/>
      <c r="O12" s="1792"/>
      <c r="P12" s="1792"/>
      <c r="Q12" s="1792"/>
      <c r="R12" s="1792"/>
      <c r="S12" s="1792"/>
      <c r="T12" s="1792"/>
      <c r="U12" s="1792"/>
      <c r="V12" s="1793"/>
      <c r="W12" s="1791"/>
      <c r="X12" s="1792"/>
      <c r="Y12" s="1792"/>
      <c r="Z12" s="1792"/>
      <c r="AA12" s="1792"/>
      <c r="AB12" s="1792"/>
      <c r="AC12" s="1792"/>
      <c r="AD12" s="1792"/>
      <c r="AE12" s="1792"/>
      <c r="AF12" s="1792"/>
      <c r="AG12" s="1792"/>
      <c r="AH12" s="1792"/>
      <c r="AI12" s="1792"/>
      <c r="AJ12" s="1792"/>
      <c r="AK12" s="1792"/>
      <c r="AL12" s="1792"/>
      <c r="AM12" s="1792"/>
      <c r="AN12" s="1793"/>
      <c r="AO12" s="1791"/>
      <c r="AP12" s="1792"/>
      <c r="AQ12" s="1792"/>
      <c r="AR12" s="1792"/>
      <c r="AS12" s="1792"/>
      <c r="AT12" s="1792"/>
      <c r="AU12" s="1792"/>
      <c r="AV12" s="1792"/>
      <c r="AW12" s="1792"/>
      <c r="AX12" s="1792"/>
      <c r="AY12" s="1792"/>
      <c r="AZ12" s="1792"/>
      <c r="BA12" s="1792"/>
      <c r="BB12" s="1792"/>
      <c r="BC12" s="1792"/>
      <c r="BD12" s="1792"/>
      <c r="BE12" s="1792"/>
      <c r="BF12" s="1793"/>
      <c r="BG12" s="1791"/>
      <c r="BH12" s="1792"/>
      <c r="BI12" s="1792"/>
      <c r="BJ12" s="1792"/>
      <c r="BK12" s="1792"/>
      <c r="BL12" s="1792"/>
      <c r="BM12" s="1792"/>
      <c r="BN12" s="1792"/>
      <c r="BO12" s="1792"/>
      <c r="BP12" s="1792"/>
      <c r="BQ12" s="1792"/>
      <c r="BR12" s="1792"/>
      <c r="BS12" s="1792"/>
      <c r="BT12" s="1792"/>
      <c r="BU12" s="1792"/>
      <c r="BV12" s="1792"/>
      <c r="BW12" s="1792"/>
      <c r="BX12" s="1793"/>
      <c r="CT12" s="26" t="s">
        <v>742</v>
      </c>
    </row>
    <row r="13" spans="2:76" ht="19.5" customHeight="1">
      <c r="B13" s="1781"/>
      <c r="C13" s="174"/>
      <c r="D13" s="176" t="s">
        <v>761</v>
      </c>
      <c r="E13" s="1770"/>
      <c r="F13" s="1771"/>
      <c r="G13" s="1771"/>
      <c r="H13" s="1771"/>
      <c r="I13" s="1771"/>
      <c r="J13" s="1771"/>
      <c r="K13" s="1771"/>
      <c r="L13" s="1771"/>
      <c r="M13" s="1771"/>
      <c r="N13" s="1771"/>
      <c r="O13" s="1771"/>
      <c r="P13" s="1771"/>
      <c r="Q13" s="1771"/>
      <c r="R13" s="1771"/>
      <c r="S13" s="1771"/>
      <c r="T13" s="1771"/>
      <c r="U13" s="1771"/>
      <c r="V13" s="1772"/>
      <c r="W13" s="1770"/>
      <c r="X13" s="1771"/>
      <c r="Y13" s="1771"/>
      <c r="Z13" s="1771"/>
      <c r="AA13" s="1771"/>
      <c r="AB13" s="1771"/>
      <c r="AC13" s="1771"/>
      <c r="AD13" s="1771"/>
      <c r="AE13" s="1771"/>
      <c r="AF13" s="1771"/>
      <c r="AG13" s="1771"/>
      <c r="AH13" s="1771"/>
      <c r="AI13" s="1771"/>
      <c r="AJ13" s="1771"/>
      <c r="AK13" s="1771"/>
      <c r="AL13" s="1771"/>
      <c r="AM13" s="1771"/>
      <c r="AN13" s="1772"/>
      <c r="AO13" s="1770"/>
      <c r="AP13" s="1771"/>
      <c r="AQ13" s="1771"/>
      <c r="AR13" s="1771"/>
      <c r="AS13" s="1771"/>
      <c r="AT13" s="1771"/>
      <c r="AU13" s="1771"/>
      <c r="AV13" s="1771"/>
      <c r="AW13" s="1771"/>
      <c r="AX13" s="1771"/>
      <c r="AY13" s="1771"/>
      <c r="AZ13" s="1771"/>
      <c r="BA13" s="1771"/>
      <c r="BB13" s="1771"/>
      <c r="BC13" s="1771"/>
      <c r="BD13" s="1771"/>
      <c r="BE13" s="1771"/>
      <c r="BF13" s="1772"/>
      <c r="BG13" s="1770" t="s">
        <v>1511</v>
      </c>
      <c r="BH13" s="1771"/>
      <c r="BI13" s="1771"/>
      <c r="BJ13" s="1771"/>
      <c r="BK13" s="1771"/>
      <c r="BL13" s="1771"/>
      <c r="BM13" s="1771"/>
      <c r="BN13" s="1771"/>
      <c r="BO13" s="1771"/>
      <c r="BP13" s="1771"/>
      <c r="BQ13" s="1771"/>
      <c r="BR13" s="1771"/>
      <c r="BS13" s="1771"/>
      <c r="BT13" s="1771"/>
      <c r="BU13" s="1771"/>
      <c r="BV13" s="1771"/>
      <c r="BW13" s="1771"/>
      <c r="BX13" s="1772"/>
    </row>
    <row r="14" spans="2:100" ht="19.5" customHeight="1">
      <c r="B14" s="1781"/>
      <c r="C14" s="174"/>
      <c r="D14" s="175" t="s">
        <v>760</v>
      </c>
      <c r="E14" s="1791"/>
      <c r="F14" s="1792"/>
      <c r="G14" s="1792"/>
      <c r="H14" s="1792"/>
      <c r="I14" s="1792"/>
      <c r="J14" s="1792"/>
      <c r="K14" s="1792"/>
      <c r="L14" s="1792"/>
      <c r="M14" s="1792"/>
      <c r="N14" s="1792"/>
      <c r="O14" s="1792"/>
      <c r="P14" s="1792"/>
      <c r="Q14" s="1792"/>
      <c r="R14" s="1792"/>
      <c r="S14" s="1792"/>
      <c r="T14" s="1792"/>
      <c r="U14" s="1792"/>
      <c r="V14" s="1793"/>
      <c r="W14" s="1791"/>
      <c r="X14" s="1792"/>
      <c r="Y14" s="1792"/>
      <c r="Z14" s="1792"/>
      <c r="AA14" s="1792"/>
      <c r="AB14" s="1792"/>
      <c r="AC14" s="1792"/>
      <c r="AD14" s="1792"/>
      <c r="AE14" s="1792"/>
      <c r="AF14" s="1792"/>
      <c r="AG14" s="1792"/>
      <c r="AH14" s="1792"/>
      <c r="AI14" s="1792"/>
      <c r="AJ14" s="1792"/>
      <c r="AK14" s="1792"/>
      <c r="AL14" s="1792"/>
      <c r="AM14" s="1792"/>
      <c r="AN14" s="1793"/>
      <c r="AO14" s="1791"/>
      <c r="AP14" s="1792"/>
      <c r="AQ14" s="1792"/>
      <c r="AR14" s="1792"/>
      <c r="AS14" s="1792"/>
      <c r="AT14" s="1792"/>
      <c r="AU14" s="1792"/>
      <c r="AV14" s="1792"/>
      <c r="AW14" s="1792"/>
      <c r="AX14" s="1792"/>
      <c r="AY14" s="1792"/>
      <c r="AZ14" s="1792"/>
      <c r="BA14" s="1792"/>
      <c r="BB14" s="1792"/>
      <c r="BC14" s="1792"/>
      <c r="BD14" s="1792"/>
      <c r="BE14" s="1792"/>
      <c r="BF14" s="1793"/>
      <c r="BG14" s="1791"/>
      <c r="BH14" s="1792"/>
      <c r="BI14" s="1792"/>
      <c r="BJ14" s="1792"/>
      <c r="BK14" s="1792"/>
      <c r="BL14" s="1792"/>
      <c r="BM14" s="1792"/>
      <c r="BN14" s="1792"/>
      <c r="BO14" s="1792"/>
      <c r="BP14" s="1792"/>
      <c r="BQ14" s="1792"/>
      <c r="BR14" s="1792"/>
      <c r="BS14" s="1792"/>
      <c r="BT14" s="1792"/>
      <c r="BU14" s="1792"/>
      <c r="BV14" s="1792"/>
      <c r="BW14" s="1792"/>
      <c r="BX14" s="1793"/>
      <c r="CP14" s="1810" t="s">
        <v>1205</v>
      </c>
      <c r="CQ14" s="72"/>
      <c r="CR14" s="73" t="s">
        <v>1207</v>
      </c>
      <c r="CS14" s="73" t="s">
        <v>1208</v>
      </c>
      <c r="CT14" s="73" t="s">
        <v>1209</v>
      </c>
      <c r="CU14" s="73" t="s">
        <v>1210</v>
      </c>
      <c r="CV14" s="72"/>
    </row>
    <row r="15" spans="2:100" ht="19.5" customHeight="1" thickBot="1">
      <c r="B15" s="1781"/>
      <c r="C15" s="174"/>
      <c r="D15" s="177" t="s">
        <v>762</v>
      </c>
      <c r="E15" s="1794"/>
      <c r="F15" s="1795"/>
      <c r="G15" s="1795"/>
      <c r="H15" s="1795"/>
      <c r="I15" s="1795"/>
      <c r="J15" s="1795"/>
      <c r="K15" s="1795"/>
      <c r="L15" s="1795"/>
      <c r="M15" s="1795"/>
      <c r="N15" s="1795"/>
      <c r="O15" s="1795"/>
      <c r="P15" s="1795"/>
      <c r="Q15" s="1795"/>
      <c r="R15" s="1795"/>
      <c r="S15" s="1795"/>
      <c r="T15" s="1795"/>
      <c r="U15" s="1795"/>
      <c r="V15" s="1796"/>
      <c r="W15" s="1794"/>
      <c r="X15" s="1795"/>
      <c r="Y15" s="1795"/>
      <c r="Z15" s="1795"/>
      <c r="AA15" s="1795"/>
      <c r="AB15" s="1795"/>
      <c r="AC15" s="1795"/>
      <c r="AD15" s="1795"/>
      <c r="AE15" s="1795"/>
      <c r="AF15" s="1795"/>
      <c r="AG15" s="1795"/>
      <c r="AH15" s="1795"/>
      <c r="AI15" s="1795"/>
      <c r="AJ15" s="1795"/>
      <c r="AK15" s="1795"/>
      <c r="AL15" s="1795"/>
      <c r="AM15" s="1795"/>
      <c r="AN15" s="1796"/>
      <c r="AO15" s="1794"/>
      <c r="AP15" s="1795"/>
      <c r="AQ15" s="1795"/>
      <c r="AR15" s="1795"/>
      <c r="AS15" s="1795"/>
      <c r="AT15" s="1795"/>
      <c r="AU15" s="1795"/>
      <c r="AV15" s="1795"/>
      <c r="AW15" s="1795"/>
      <c r="AX15" s="1795"/>
      <c r="AY15" s="1795"/>
      <c r="AZ15" s="1795"/>
      <c r="BA15" s="1795"/>
      <c r="BB15" s="1795"/>
      <c r="BC15" s="1795"/>
      <c r="BD15" s="1795"/>
      <c r="BE15" s="1795"/>
      <c r="BF15" s="1796"/>
      <c r="BG15" s="1794" t="s">
        <v>1512</v>
      </c>
      <c r="BH15" s="1795"/>
      <c r="BI15" s="1795"/>
      <c r="BJ15" s="1795"/>
      <c r="BK15" s="1795"/>
      <c r="BL15" s="1795"/>
      <c r="BM15" s="1795"/>
      <c r="BN15" s="1795"/>
      <c r="BO15" s="1795"/>
      <c r="BP15" s="1795"/>
      <c r="BQ15" s="1795"/>
      <c r="BR15" s="1795"/>
      <c r="BS15" s="1795"/>
      <c r="BT15" s="1795"/>
      <c r="BU15" s="1795"/>
      <c r="BV15" s="1795"/>
      <c r="BW15" s="1795"/>
      <c r="BX15" s="1796"/>
      <c r="CK15" s="290" t="s">
        <v>1587</v>
      </c>
      <c r="CP15" s="1810"/>
      <c r="CQ15" s="72" t="s">
        <v>1206</v>
      </c>
      <c r="CR15" s="72">
        <f>IF(E16="",0,1)</f>
        <v>0</v>
      </c>
      <c r="CS15" s="72">
        <f>IF(W16="",0,1)</f>
        <v>0</v>
      </c>
      <c r="CT15" s="72">
        <f>IF(AO16="",0,1)</f>
        <v>0</v>
      </c>
      <c r="CU15" s="72">
        <f>IF(BG16="",0,1)</f>
        <v>0</v>
      </c>
      <c r="CV15" s="72">
        <f>SUM(CR15:CU15)</f>
        <v>0</v>
      </c>
    </row>
    <row r="16" spans="2:100" ht="19.5" customHeight="1" thickBot="1" thickTop="1">
      <c r="B16" s="1781"/>
      <c r="C16" s="178"/>
      <c r="D16" s="179" t="s">
        <v>1200</v>
      </c>
      <c r="E16" s="1700"/>
      <c r="F16" s="1701"/>
      <c r="G16" s="1701"/>
      <c r="H16" s="1701"/>
      <c r="I16" s="1701"/>
      <c r="J16" s="1701"/>
      <c r="K16" s="1701"/>
      <c r="L16" s="1701"/>
      <c r="M16" s="1701"/>
      <c r="N16" s="1701"/>
      <c r="O16" s="1701"/>
      <c r="P16" s="1701"/>
      <c r="Q16" s="1701"/>
      <c r="R16" s="1701"/>
      <c r="S16" s="1701"/>
      <c r="T16" s="1701"/>
      <c r="U16" s="1701"/>
      <c r="V16" s="1702"/>
      <c r="W16" s="1700"/>
      <c r="X16" s="1701"/>
      <c r="Y16" s="1701"/>
      <c r="Z16" s="1701"/>
      <c r="AA16" s="1701"/>
      <c r="AB16" s="1701"/>
      <c r="AC16" s="1701"/>
      <c r="AD16" s="1701"/>
      <c r="AE16" s="1701"/>
      <c r="AF16" s="1701"/>
      <c r="AG16" s="1701"/>
      <c r="AH16" s="1701"/>
      <c r="AI16" s="1701"/>
      <c r="AJ16" s="1701"/>
      <c r="AK16" s="1701"/>
      <c r="AL16" s="1701"/>
      <c r="AM16" s="1701"/>
      <c r="AN16" s="1702"/>
      <c r="AO16" s="1700"/>
      <c r="AP16" s="1701"/>
      <c r="AQ16" s="1701"/>
      <c r="AR16" s="1701"/>
      <c r="AS16" s="1701"/>
      <c r="AT16" s="1701"/>
      <c r="AU16" s="1701"/>
      <c r="AV16" s="1701"/>
      <c r="AW16" s="1701"/>
      <c r="AX16" s="1701"/>
      <c r="AY16" s="1701"/>
      <c r="AZ16" s="1701"/>
      <c r="BA16" s="1701"/>
      <c r="BB16" s="1701"/>
      <c r="BC16" s="1701"/>
      <c r="BD16" s="1701"/>
      <c r="BE16" s="1701"/>
      <c r="BF16" s="1702"/>
      <c r="BG16" s="1700"/>
      <c r="BH16" s="1701"/>
      <c r="BI16" s="1701"/>
      <c r="BJ16" s="1701"/>
      <c r="BK16" s="1701"/>
      <c r="BL16" s="1701"/>
      <c r="BM16" s="1701"/>
      <c r="BN16" s="1701"/>
      <c r="BO16" s="1701"/>
      <c r="BP16" s="1701"/>
      <c r="BQ16" s="1701"/>
      <c r="BR16" s="1701"/>
      <c r="BS16" s="1701"/>
      <c r="BT16" s="1701"/>
      <c r="BU16" s="1701"/>
      <c r="BV16" s="1701"/>
      <c r="BW16" s="1701"/>
      <c r="BX16" s="1702"/>
      <c r="CK16" s="291" t="s">
        <v>1588</v>
      </c>
      <c r="CP16" s="1810"/>
      <c r="CQ16" s="72" t="s">
        <v>1211</v>
      </c>
      <c r="CR16" s="72">
        <f>IF(E22="",0,1)</f>
        <v>0</v>
      </c>
      <c r="CS16" s="72">
        <f>IF(W22="",0,1)</f>
        <v>0</v>
      </c>
      <c r="CT16" s="72">
        <f>IF(AO22="",0,1)</f>
        <v>0</v>
      </c>
      <c r="CU16" s="72">
        <f>IF(BG22="",0,1)</f>
        <v>0</v>
      </c>
      <c r="CV16" s="72">
        <f aca="true" t="shared" si="0" ref="CV16:CV21">SUM(CR16:CU16)</f>
        <v>0</v>
      </c>
    </row>
    <row r="17" spans="2:100" ht="19.5" customHeight="1" thickTop="1">
      <c r="B17" s="1781"/>
      <c r="C17" s="180" t="s">
        <v>763</v>
      </c>
      <c r="D17" s="199" t="s">
        <v>764</v>
      </c>
      <c r="E17" s="233" t="s">
        <v>567</v>
      </c>
      <c r="F17" s="1742"/>
      <c r="G17" s="1742"/>
      <c r="H17" s="1742"/>
      <c r="I17" s="1742"/>
      <c r="J17" s="234" t="s">
        <v>568</v>
      </c>
      <c r="K17" s="1742"/>
      <c r="L17" s="1742"/>
      <c r="M17" s="1742"/>
      <c r="N17" s="1742"/>
      <c r="O17" s="1742"/>
      <c r="P17" s="1742"/>
      <c r="Q17" s="1742"/>
      <c r="R17" s="1742"/>
      <c r="S17" s="1742"/>
      <c r="T17" s="1742"/>
      <c r="U17" s="1742"/>
      <c r="V17" s="1841"/>
      <c r="W17" s="233" t="s">
        <v>567</v>
      </c>
      <c r="X17" s="1742"/>
      <c r="Y17" s="1742"/>
      <c r="Z17" s="1742"/>
      <c r="AA17" s="1742"/>
      <c r="AB17" s="234" t="s">
        <v>568</v>
      </c>
      <c r="AC17" s="1742"/>
      <c r="AD17" s="1742"/>
      <c r="AE17" s="1742"/>
      <c r="AF17" s="1742"/>
      <c r="AG17" s="1742"/>
      <c r="AH17" s="1742"/>
      <c r="AI17" s="1742"/>
      <c r="AJ17" s="1742"/>
      <c r="AK17" s="1742"/>
      <c r="AL17" s="1742"/>
      <c r="AM17" s="1742"/>
      <c r="AN17" s="1841"/>
      <c r="AO17" s="233" t="s">
        <v>567</v>
      </c>
      <c r="AP17" s="1742"/>
      <c r="AQ17" s="1742"/>
      <c r="AR17" s="1742"/>
      <c r="AS17" s="1742"/>
      <c r="AT17" s="234" t="s">
        <v>568</v>
      </c>
      <c r="AU17" s="1742"/>
      <c r="AV17" s="1742"/>
      <c r="AW17" s="1742"/>
      <c r="AX17" s="1742"/>
      <c r="AY17" s="1742"/>
      <c r="AZ17" s="1742"/>
      <c r="BA17" s="1742"/>
      <c r="BB17" s="1742"/>
      <c r="BC17" s="1742"/>
      <c r="BD17" s="1742"/>
      <c r="BE17" s="1742"/>
      <c r="BF17" s="1841"/>
      <c r="BG17" s="233" t="s">
        <v>567</v>
      </c>
      <c r="BH17" s="1742"/>
      <c r="BI17" s="1742"/>
      <c r="BJ17" s="1742"/>
      <c r="BK17" s="1742"/>
      <c r="BL17" s="234" t="s">
        <v>568</v>
      </c>
      <c r="BM17" s="1742"/>
      <c r="BN17" s="1742"/>
      <c r="BO17" s="1742"/>
      <c r="BP17" s="1742"/>
      <c r="BQ17" s="1742"/>
      <c r="BR17" s="1742"/>
      <c r="BS17" s="1742"/>
      <c r="BT17" s="1742"/>
      <c r="BU17" s="1742"/>
      <c r="BV17" s="1742"/>
      <c r="BW17" s="1742"/>
      <c r="BX17" s="1841"/>
      <c r="CK17" s="290" t="s">
        <v>1589</v>
      </c>
      <c r="CN17" s="72" t="s">
        <v>1431</v>
      </c>
      <c r="CO17" s="222" t="b">
        <v>0</v>
      </c>
      <c r="CP17" s="1810"/>
      <c r="CQ17" s="72" t="s">
        <v>1212</v>
      </c>
      <c r="CR17" s="72">
        <f>IF(E30="",0,1)</f>
        <v>0</v>
      </c>
      <c r="CS17" s="72">
        <f>IF(W30="",0,1)</f>
        <v>0</v>
      </c>
      <c r="CT17" s="72">
        <f>IF(AO30="",0,1)</f>
        <v>0</v>
      </c>
      <c r="CU17" s="72">
        <f>IF(BG30="",0,1)</f>
        <v>0</v>
      </c>
      <c r="CV17" s="72">
        <f t="shared" si="0"/>
        <v>0</v>
      </c>
    </row>
    <row r="18" spans="2:100" ht="19.5" customHeight="1">
      <c r="B18" s="1781"/>
      <c r="C18" s="180"/>
      <c r="D18" s="62" t="s">
        <v>765</v>
      </c>
      <c r="E18" s="235" t="s">
        <v>567</v>
      </c>
      <c r="F18" s="1743"/>
      <c r="G18" s="1743"/>
      <c r="H18" s="1743"/>
      <c r="I18" s="1743"/>
      <c r="J18" s="236" t="s">
        <v>568</v>
      </c>
      <c r="K18" s="1743"/>
      <c r="L18" s="1743"/>
      <c r="M18" s="1743"/>
      <c r="N18" s="1743"/>
      <c r="O18" s="1743"/>
      <c r="P18" s="1743"/>
      <c r="Q18" s="1743"/>
      <c r="R18" s="1743"/>
      <c r="S18" s="1743"/>
      <c r="T18" s="1743"/>
      <c r="U18" s="1743"/>
      <c r="V18" s="1811"/>
      <c r="W18" s="235" t="s">
        <v>567</v>
      </c>
      <c r="X18" s="1743"/>
      <c r="Y18" s="1743"/>
      <c r="Z18" s="1743"/>
      <c r="AA18" s="1743"/>
      <c r="AB18" s="236" t="s">
        <v>568</v>
      </c>
      <c r="AC18" s="1743"/>
      <c r="AD18" s="1743"/>
      <c r="AE18" s="1743"/>
      <c r="AF18" s="1743"/>
      <c r="AG18" s="1743"/>
      <c r="AH18" s="1743"/>
      <c r="AI18" s="1743"/>
      <c r="AJ18" s="1743"/>
      <c r="AK18" s="1743"/>
      <c r="AL18" s="1743"/>
      <c r="AM18" s="1743"/>
      <c r="AN18" s="1811"/>
      <c r="AO18" s="235" t="s">
        <v>567</v>
      </c>
      <c r="AP18" s="1743"/>
      <c r="AQ18" s="1743"/>
      <c r="AR18" s="1743"/>
      <c r="AS18" s="1743"/>
      <c r="AT18" s="236" t="s">
        <v>568</v>
      </c>
      <c r="AU18" s="1743"/>
      <c r="AV18" s="1743"/>
      <c r="AW18" s="1743"/>
      <c r="AX18" s="1743"/>
      <c r="AY18" s="1743"/>
      <c r="AZ18" s="1743"/>
      <c r="BA18" s="1743"/>
      <c r="BB18" s="1743"/>
      <c r="BC18" s="1743"/>
      <c r="BD18" s="1743"/>
      <c r="BE18" s="1743"/>
      <c r="BF18" s="1811"/>
      <c r="BG18" s="235" t="s">
        <v>567</v>
      </c>
      <c r="BH18" s="1743"/>
      <c r="BI18" s="1743"/>
      <c r="BJ18" s="1743"/>
      <c r="BK18" s="1743"/>
      <c r="BL18" s="236" t="s">
        <v>568</v>
      </c>
      <c r="BM18" s="1743"/>
      <c r="BN18" s="1743"/>
      <c r="BO18" s="1743"/>
      <c r="BP18" s="1743"/>
      <c r="BQ18" s="1743"/>
      <c r="BR18" s="1743"/>
      <c r="BS18" s="1743"/>
      <c r="BT18" s="1743"/>
      <c r="BU18" s="1743"/>
      <c r="BV18" s="1743"/>
      <c r="BW18" s="1743"/>
      <c r="BX18" s="1811"/>
      <c r="CK18" s="290" t="s">
        <v>6</v>
      </c>
      <c r="CN18" s="72" t="s">
        <v>1432</v>
      </c>
      <c r="CO18" s="222" t="b">
        <v>0</v>
      </c>
      <c r="CP18" s="1810"/>
      <c r="CQ18" s="72" t="s">
        <v>1213</v>
      </c>
      <c r="CR18" s="72">
        <f>IF(E42="",0,1)</f>
        <v>0</v>
      </c>
      <c r="CS18" s="72">
        <f>IF(W42="",0,1)</f>
        <v>0</v>
      </c>
      <c r="CT18" s="72">
        <f>IF(AO42="",0,1)</f>
        <v>0</v>
      </c>
      <c r="CU18" s="72">
        <f>IF(BG42="",0,1)</f>
        <v>0</v>
      </c>
      <c r="CV18" s="72">
        <f t="shared" si="0"/>
        <v>0</v>
      </c>
    </row>
    <row r="19" spans="2:100" ht="19.5" customHeight="1">
      <c r="B19" s="1781"/>
      <c r="C19" s="244"/>
      <c r="D19" s="195" t="s">
        <v>1501</v>
      </c>
      <c r="E19" s="1751"/>
      <c r="F19" s="1743"/>
      <c r="G19" s="1743"/>
      <c r="H19" s="1743"/>
      <c r="I19" s="1743"/>
      <c r="J19" s="1743"/>
      <c r="K19" s="1743"/>
      <c r="L19" s="1743"/>
      <c r="M19" s="1743"/>
      <c r="N19" s="1743"/>
      <c r="O19" s="1743"/>
      <c r="P19" s="1743"/>
      <c r="Q19" s="1743"/>
      <c r="R19" s="1743"/>
      <c r="S19" s="1743"/>
      <c r="T19" s="1743"/>
      <c r="U19" s="1743"/>
      <c r="V19" s="1811"/>
      <c r="W19" s="1751"/>
      <c r="X19" s="1743"/>
      <c r="Y19" s="1743"/>
      <c r="Z19" s="1743"/>
      <c r="AA19" s="1743"/>
      <c r="AB19" s="1743"/>
      <c r="AC19" s="1743"/>
      <c r="AD19" s="1743"/>
      <c r="AE19" s="1743"/>
      <c r="AF19" s="1743"/>
      <c r="AG19" s="1743"/>
      <c r="AH19" s="1743"/>
      <c r="AI19" s="1743"/>
      <c r="AJ19" s="1743"/>
      <c r="AK19" s="1743"/>
      <c r="AL19" s="1743"/>
      <c r="AM19" s="1743"/>
      <c r="AN19" s="1811"/>
      <c r="AO19" s="1751"/>
      <c r="AP19" s="1743"/>
      <c r="AQ19" s="1743"/>
      <c r="AR19" s="1743"/>
      <c r="AS19" s="1743"/>
      <c r="AT19" s="1743"/>
      <c r="AU19" s="1743"/>
      <c r="AV19" s="1743"/>
      <c r="AW19" s="1743"/>
      <c r="AX19" s="1743"/>
      <c r="AY19" s="1743"/>
      <c r="AZ19" s="1743"/>
      <c r="BA19" s="1743"/>
      <c r="BB19" s="1743"/>
      <c r="BC19" s="1743"/>
      <c r="BD19" s="1743"/>
      <c r="BE19" s="1743"/>
      <c r="BF19" s="1811"/>
      <c r="BG19" s="1751" t="s">
        <v>1513</v>
      </c>
      <c r="BH19" s="1743"/>
      <c r="BI19" s="1743"/>
      <c r="BJ19" s="1743"/>
      <c r="BK19" s="1743"/>
      <c r="BL19" s="1743"/>
      <c r="BM19" s="1743"/>
      <c r="BN19" s="1743"/>
      <c r="BO19" s="1743"/>
      <c r="BP19" s="1743"/>
      <c r="BQ19" s="1743"/>
      <c r="BR19" s="1743"/>
      <c r="BS19" s="1743"/>
      <c r="BT19" s="1743"/>
      <c r="BU19" s="1743"/>
      <c r="BV19" s="1743"/>
      <c r="BW19" s="1743"/>
      <c r="BX19" s="1811"/>
      <c r="CK19" s="290" t="s">
        <v>1590</v>
      </c>
      <c r="CN19" s="72" t="s">
        <v>1433</v>
      </c>
      <c r="CO19" s="222" t="b">
        <v>0</v>
      </c>
      <c r="CP19" s="1810"/>
      <c r="CQ19" s="72" t="s">
        <v>1211</v>
      </c>
      <c r="CR19" s="72">
        <f>IF(E51="",0,1)</f>
        <v>0</v>
      </c>
      <c r="CS19" s="72">
        <f>IF(W51="",0,1)</f>
        <v>0</v>
      </c>
      <c r="CT19" s="72">
        <f>IF(AO51="",0,1)</f>
        <v>0</v>
      </c>
      <c r="CU19" s="72">
        <f>IF(BG51="",0,1)</f>
        <v>0</v>
      </c>
      <c r="CV19" s="72">
        <f t="shared" si="0"/>
        <v>0</v>
      </c>
    </row>
    <row r="20" spans="2:100" ht="19.5" customHeight="1">
      <c r="B20" s="1781"/>
      <c r="C20" s="193"/>
      <c r="D20" s="211" t="s">
        <v>766</v>
      </c>
      <c r="E20" s="1845"/>
      <c r="F20" s="1846"/>
      <c r="G20" s="1846"/>
      <c r="H20" s="1846"/>
      <c r="I20" s="1846"/>
      <c r="J20" s="1846"/>
      <c r="K20" s="1846"/>
      <c r="L20" s="1846"/>
      <c r="M20" s="1846"/>
      <c r="N20" s="1846"/>
      <c r="O20" s="1846"/>
      <c r="P20" s="1846"/>
      <c r="Q20" s="1846"/>
      <c r="R20" s="1846"/>
      <c r="S20" s="1847" t="s">
        <v>767</v>
      </c>
      <c r="T20" s="1847"/>
      <c r="U20" s="1847"/>
      <c r="V20" s="1848"/>
      <c r="W20" s="1845"/>
      <c r="X20" s="1846"/>
      <c r="Y20" s="1846"/>
      <c r="Z20" s="1846"/>
      <c r="AA20" s="1846"/>
      <c r="AB20" s="1846"/>
      <c r="AC20" s="1846"/>
      <c r="AD20" s="1846"/>
      <c r="AE20" s="1846"/>
      <c r="AF20" s="1846"/>
      <c r="AG20" s="1846"/>
      <c r="AH20" s="1846"/>
      <c r="AI20" s="1846"/>
      <c r="AJ20" s="1846"/>
      <c r="AK20" s="1847" t="s">
        <v>767</v>
      </c>
      <c r="AL20" s="1847"/>
      <c r="AM20" s="1847"/>
      <c r="AN20" s="1848"/>
      <c r="AO20" s="1845"/>
      <c r="AP20" s="1846"/>
      <c r="AQ20" s="1846"/>
      <c r="AR20" s="1846"/>
      <c r="AS20" s="1846"/>
      <c r="AT20" s="1846"/>
      <c r="AU20" s="1846"/>
      <c r="AV20" s="1846"/>
      <c r="AW20" s="1846"/>
      <c r="AX20" s="1846"/>
      <c r="AY20" s="1846"/>
      <c r="AZ20" s="1846"/>
      <c r="BA20" s="1846"/>
      <c r="BB20" s="1846"/>
      <c r="BC20" s="1847" t="s">
        <v>767</v>
      </c>
      <c r="BD20" s="1847"/>
      <c r="BE20" s="1847"/>
      <c r="BF20" s="1848"/>
      <c r="BG20" s="1845"/>
      <c r="BH20" s="1846"/>
      <c r="BI20" s="1846"/>
      <c r="BJ20" s="1846"/>
      <c r="BK20" s="1846"/>
      <c r="BL20" s="1846"/>
      <c r="BM20" s="1846"/>
      <c r="BN20" s="1846"/>
      <c r="BO20" s="1846"/>
      <c r="BP20" s="1846"/>
      <c r="BQ20" s="1846"/>
      <c r="BR20" s="1846"/>
      <c r="BS20" s="1846"/>
      <c r="BT20" s="1846"/>
      <c r="BU20" s="1847" t="s">
        <v>767</v>
      </c>
      <c r="BV20" s="1847"/>
      <c r="BW20" s="1847"/>
      <c r="BX20" s="1848"/>
      <c r="CK20" s="290" t="s">
        <v>1591</v>
      </c>
      <c r="CN20" s="72" t="s">
        <v>1434</v>
      </c>
      <c r="CO20" s="222" t="b">
        <v>0</v>
      </c>
      <c r="CP20" s="1810"/>
      <c r="CQ20" s="72" t="s">
        <v>1206</v>
      </c>
      <c r="CR20" s="72">
        <f>IF(E62="",0,1)</f>
        <v>0</v>
      </c>
      <c r="CS20" s="72">
        <f>IF(W62="",0,1)</f>
        <v>0</v>
      </c>
      <c r="CT20" s="72">
        <f>IF(AO62="",0,1)</f>
        <v>0</v>
      </c>
      <c r="CU20" s="72">
        <f>IF(BG62="",0,1)</f>
        <v>0</v>
      </c>
      <c r="CV20" s="72">
        <f t="shared" si="0"/>
        <v>0</v>
      </c>
    </row>
    <row r="21" spans="2:100" ht="19.5" customHeight="1" thickBot="1">
      <c r="B21" s="1781"/>
      <c r="C21" s="180"/>
      <c r="D21" s="181" t="s">
        <v>768</v>
      </c>
      <c r="E21" s="1714"/>
      <c r="F21" s="1690"/>
      <c r="G21" s="1690"/>
      <c r="H21" s="1690"/>
      <c r="I21" s="1690"/>
      <c r="J21" s="1690"/>
      <c r="K21" s="1690"/>
      <c r="L21" s="1690"/>
      <c r="M21" s="1690"/>
      <c r="N21" s="1690"/>
      <c r="O21" s="1690"/>
      <c r="P21" s="1690"/>
      <c r="Q21" s="1690"/>
      <c r="R21" s="1690"/>
      <c r="S21" s="1712" t="s">
        <v>771</v>
      </c>
      <c r="T21" s="1712"/>
      <c r="U21" s="1712"/>
      <c r="V21" s="1713"/>
      <c r="W21" s="1714"/>
      <c r="X21" s="1690"/>
      <c r="Y21" s="1690"/>
      <c r="Z21" s="1690"/>
      <c r="AA21" s="1690"/>
      <c r="AB21" s="1690"/>
      <c r="AC21" s="1690"/>
      <c r="AD21" s="1690"/>
      <c r="AE21" s="1690"/>
      <c r="AF21" s="1690"/>
      <c r="AG21" s="1690"/>
      <c r="AH21" s="1690"/>
      <c r="AI21" s="1690"/>
      <c r="AJ21" s="1690"/>
      <c r="AK21" s="1712" t="s">
        <v>771</v>
      </c>
      <c r="AL21" s="1712"/>
      <c r="AM21" s="1712"/>
      <c r="AN21" s="1713"/>
      <c r="AO21" s="1714"/>
      <c r="AP21" s="1690"/>
      <c r="AQ21" s="1690"/>
      <c r="AR21" s="1690"/>
      <c r="AS21" s="1690"/>
      <c r="AT21" s="1690"/>
      <c r="AU21" s="1690"/>
      <c r="AV21" s="1690"/>
      <c r="AW21" s="1690"/>
      <c r="AX21" s="1690"/>
      <c r="AY21" s="1690"/>
      <c r="AZ21" s="1690"/>
      <c r="BA21" s="1690"/>
      <c r="BB21" s="1690"/>
      <c r="BC21" s="1712" t="s">
        <v>772</v>
      </c>
      <c r="BD21" s="1712"/>
      <c r="BE21" s="1712"/>
      <c r="BF21" s="1713"/>
      <c r="BG21" s="1714"/>
      <c r="BH21" s="1690"/>
      <c r="BI21" s="1690"/>
      <c r="BJ21" s="1690"/>
      <c r="BK21" s="1690"/>
      <c r="BL21" s="1690"/>
      <c r="BM21" s="1690"/>
      <c r="BN21" s="1690"/>
      <c r="BO21" s="1690"/>
      <c r="BP21" s="1690"/>
      <c r="BQ21" s="1690"/>
      <c r="BR21" s="1690"/>
      <c r="BS21" s="1690"/>
      <c r="BT21" s="1690"/>
      <c r="BU21" s="1712" t="s">
        <v>771</v>
      </c>
      <c r="BV21" s="1712"/>
      <c r="BW21" s="1712"/>
      <c r="BX21" s="1713"/>
      <c r="CN21" s="72" t="s">
        <v>1435</v>
      </c>
      <c r="CO21" s="222" t="b">
        <v>0</v>
      </c>
      <c r="CP21" s="1810"/>
      <c r="CQ21" s="72" t="s">
        <v>1214</v>
      </c>
      <c r="CR21" s="72">
        <f>IF(E66="",0,1)</f>
        <v>0</v>
      </c>
      <c r="CS21" s="72">
        <f>IF(W66="",0,1)</f>
        <v>0</v>
      </c>
      <c r="CT21" s="72">
        <f>IF(AO66="",0,1)</f>
        <v>0</v>
      </c>
      <c r="CU21" s="72">
        <f>IF(BG66="",0,1)</f>
        <v>0</v>
      </c>
      <c r="CV21" s="72">
        <f t="shared" si="0"/>
        <v>0</v>
      </c>
    </row>
    <row r="22" spans="2:100" ht="19.5" customHeight="1" thickBot="1" thickTop="1">
      <c r="B22" s="1782"/>
      <c r="C22" s="182"/>
      <c r="D22" s="183" t="s">
        <v>1203</v>
      </c>
      <c r="E22" s="1812"/>
      <c r="F22" s="1813"/>
      <c r="G22" s="1813"/>
      <c r="H22" s="1813"/>
      <c r="I22" s="1813"/>
      <c r="J22" s="1813"/>
      <c r="K22" s="1813"/>
      <c r="L22" s="1813"/>
      <c r="M22" s="1813"/>
      <c r="N22" s="1813"/>
      <c r="O22" s="1813"/>
      <c r="P22" s="1813"/>
      <c r="Q22" s="1813"/>
      <c r="R22" s="1813"/>
      <c r="S22" s="1813"/>
      <c r="T22" s="1813"/>
      <c r="U22" s="1813"/>
      <c r="V22" s="1814"/>
      <c r="W22" s="1812"/>
      <c r="X22" s="1813"/>
      <c r="Y22" s="1813"/>
      <c r="Z22" s="1813"/>
      <c r="AA22" s="1813"/>
      <c r="AB22" s="1813"/>
      <c r="AC22" s="1813"/>
      <c r="AD22" s="1813"/>
      <c r="AE22" s="1813"/>
      <c r="AF22" s="1813"/>
      <c r="AG22" s="1813"/>
      <c r="AH22" s="1813"/>
      <c r="AI22" s="1813"/>
      <c r="AJ22" s="1813"/>
      <c r="AK22" s="1813"/>
      <c r="AL22" s="1813"/>
      <c r="AM22" s="1813"/>
      <c r="AN22" s="1814"/>
      <c r="AO22" s="1812"/>
      <c r="AP22" s="1813"/>
      <c r="AQ22" s="1813"/>
      <c r="AR22" s="1813"/>
      <c r="AS22" s="1813"/>
      <c r="AT22" s="1813"/>
      <c r="AU22" s="1813"/>
      <c r="AV22" s="1813"/>
      <c r="AW22" s="1813"/>
      <c r="AX22" s="1813"/>
      <c r="AY22" s="1813"/>
      <c r="AZ22" s="1813"/>
      <c r="BA22" s="1813"/>
      <c r="BB22" s="1813"/>
      <c r="BC22" s="1813"/>
      <c r="BD22" s="1813"/>
      <c r="BE22" s="1813"/>
      <c r="BF22" s="1814"/>
      <c r="BG22" s="1812"/>
      <c r="BH22" s="1813"/>
      <c r="BI22" s="1813"/>
      <c r="BJ22" s="1813"/>
      <c r="BK22" s="1813"/>
      <c r="BL22" s="1813"/>
      <c r="BM22" s="1813"/>
      <c r="BN22" s="1813"/>
      <c r="BO22" s="1813"/>
      <c r="BP22" s="1813"/>
      <c r="BQ22" s="1813"/>
      <c r="BR22" s="1813"/>
      <c r="BS22" s="1813"/>
      <c r="BT22" s="1813"/>
      <c r="BU22" s="1813"/>
      <c r="BV22" s="1813"/>
      <c r="BW22" s="1813"/>
      <c r="BX22" s="1814"/>
      <c r="CP22" s="1810"/>
      <c r="CQ22" s="72"/>
      <c r="CR22" s="72">
        <f>SUM(CR15:CR21)</f>
        <v>0</v>
      </c>
      <c r="CS22" s="72">
        <f>SUM(CS15:CS21)</f>
        <v>0</v>
      </c>
      <c r="CT22" s="72">
        <f>SUM(CT15:CT21)</f>
        <v>0</v>
      </c>
      <c r="CU22" s="72">
        <f>SUM(CU15:CU21)</f>
        <v>0</v>
      </c>
      <c r="CV22" s="72">
        <f>SUM(CV15:CV21)</f>
        <v>0</v>
      </c>
    </row>
    <row r="23" spans="2:76" ht="19.5" customHeight="1">
      <c r="B23" s="1798" t="s">
        <v>773</v>
      </c>
      <c r="C23" s="1830" t="s">
        <v>787</v>
      </c>
      <c r="D23" s="184" t="s">
        <v>788</v>
      </c>
      <c r="E23" s="1819" t="s">
        <v>1202</v>
      </c>
      <c r="F23" s="1806"/>
      <c r="G23" s="1806"/>
      <c r="H23" s="1784"/>
      <c r="I23" s="1784"/>
      <c r="J23" s="1784"/>
      <c r="K23" s="1806" t="s">
        <v>376</v>
      </c>
      <c r="L23" s="1806"/>
      <c r="M23" s="1784"/>
      <c r="N23" s="1784"/>
      <c r="O23" s="1784"/>
      <c r="P23" s="1806" t="s">
        <v>730</v>
      </c>
      <c r="Q23" s="1806"/>
      <c r="R23" s="1784"/>
      <c r="S23" s="1784"/>
      <c r="T23" s="1784"/>
      <c r="U23" s="1806" t="s">
        <v>378</v>
      </c>
      <c r="V23" s="1820"/>
      <c r="W23" s="1819" t="s">
        <v>1202</v>
      </c>
      <c r="X23" s="1806"/>
      <c r="Y23" s="1806"/>
      <c r="Z23" s="1784"/>
      <c r="AA23" s="1784"/>
      <c r="AB23" s="1784"/>
      <c r="AC23" s="1806" t="s">
        <v>376</v>
      </c>
      <c r="AD23" s="1806"/>
      <c r="AE23" s="1784"/>
      <c r="AF23" s="1784"/>
      <c r="AG23" s="1784"/>
      <c r="AH23" s="1806" t="s">
        <v>730</v>
      </c>
      <c r="AI23" s="1806"/>
      <c r="AJ23" s="1784"/>
      <c r="AK23" s="1784"/>
      <c r="AL23" s="1784"/>
      <c r="AM23" s="1806" t="s">
        <v>378</v>
      </c>
      <c r="AN23" s="1820"/>
      <c r="AO23" s="1819" t="s">
        <v>1202</v>
      </c>
      <c r="AP23" s="1806"/>
      <c r="AQ23" s="1806"/>
      <c r="AR23" s="1784"/>
      <c r="AS23" s="1784"/>
      <c r="AT23" s="1784"/>
      <c r="AU23" s="1806" t="s">
        <v>376</v>
      </c>
      <c r="AV23" s="1806"/>
      <c r="AW23" s="1784"/>
      <c r="AX23" s="1784"/>
      <c r="AY23" s="1784"/>
      <c r="AZ23" s="1806" t="s">
        <v>730</v>
      </c>
      <c r="BA23" s="1806"/>
      <c r="BB23" s="1784"/>
      <c r="BC23" s="1784"/>
      <c r="BD23" s="1784"/>
      <c r="BE23" s="1806" t="s">
        <v>378</v>
      </c>
      <c r="BF23" s="1820"/>
      <c r="BG23" s="1819" t="s">
        <v>1202</v>
      </c>
      <c r="BH23" s="1806"/>
      <c r="BI23" s="1806"/>
      <c r="BJ23" s="1784"/>
      <c r="BK23" s="1784"/>
      <c r="BL23" s="1784"/>
      <c r="BM23" s="1806" t="s">
        <v>376</v>
      </c>
      <c r="BN23" s="1806"/>
      <c r="BO23" s="1784"/>
      <c r="BP23" s="1784"/>
      <c r="BQ23" s="1784"/>
      <c r="BR23" s="1806" t="s">
        <v>730</v>
      </c>
      <c r="BS23" s="1806"/>
      <c r="BT23" s="1784"/>
      <c r="BU23" s="1784"/>
      <c r="BV23" s="1784"/>
      <c r="BW23" s="1806" t="s">
        <v>378</v>
      </c>
      <c r="BX23" s="1820"/>
    </row>
    <row r="24" spans="2:76" ht="19.5" customHeight="1">
      <c r="B24" s="1799"/>
      <c r="C24" s="1831"/>
      <c r="D24" s="1833" t="s">
        <v>1201</v>
      </c>
      <c r="E24" s="1703" t="s">
        <v>789</v>
      </c>
      <c r="F24" s="1704"/>
      <c r="G24" s="1704"/>
      <c r="H24" s="1704"/>
      <c r="I24" s="1705"/>
      <c r="J24" s="1709"/>
      <c r="K24" s="1710"/>
      <c r="L24" s="1710"/>
      <c r="M24" s="1821"/>
      <c r="N24" s="1715" t="s">
        <v>790</v>
      </c>
      <c r="O24" s="1704"/>
      <c r="P24" s="1704"/>
      <c r="Q24" s="1704"/>
      <c r="R24" s="1705"/>
      <c r="S24" s="1709"/>
      <c r="T24" s="1710"/>
      <c r="U24" s="1710"/>
      <c r="V24" s="1711"/>
      <c r="W24" s="1703" t="s">
        <v>789</v>
      </c>
      <c r="X24" s="1704"/>
      <c r="Y24" s="1704"/>
      <c r="Z24" s="1704"/>
      <c r="AA24" s="1705"/>
      <c r="AB24" s="1709"/>
      <c r="AC24" s="1710"/>
      <c r="AD24" s="1710"/>
      <c r="AE24" s="1821"/>
      <c r="AF24" s="1715" t="s">
        <v>790</v>
      </c>
      <c r="AG24" s="1704"/>
      <c r="AH24" s="1704"/>
      <c r="AI24" s="1704"/>
      <c r="AJ24" s="1705"/>
      <c r="AK24" s="1709"/>
      <c r="AL24" s="1710"/>
      <c r="AM24" s="1710"/>
      <c r="AN24" s="1711"/>
      <c r="AO24" s="1703" t="s">
        <v>789</v>
      </c>
      <c r="AP24" s="1704"/>
      <c r="AQ24" s="1704"/>
      <c r="AR24" s="1704"/>
      <c r="AS24" s="1705"/>
      <c r="AT24" s="1709"/>
      <c r="AU24" s="1710"/>
      <c r="AV24" s="1710"/>
      <c r="AW24" s="1821"/>
      <c r="AX24" s="1715" t="s">
        <v>790</v>
      </c>
      <c r="AY24" s="1704"/>
      <c r="AZ24" s="1704"/>
      <c r="BA24" s="1704"/>
      <c r="BB24" s="1705"/>
      <c r="BC24" s="1709"/>
      <c r="BD24" s="1710"/>
      <c r="BE24" s="1710"/>
      <c r="BF24" s="1711"/>
      <c r="BG24" s="1703" t="s">
        <v>789</v>
      </c>
      <c r="BH24" s="1704"/>
      <c r="BI24" s="1704"/>
      <c r="BJ24" s="1704"/>
      <c r="BK24" s="1705"/>
      <c r="BL24" s="1709"/>
      <c r="BM24" s="1710"/>
      <c r="BN24" s="1710"/>
      <c r="BO24" s="1821"/>
      <c r="BP24" s="1715" t="s">
        <v>790</v>
      </c>
      <c r="BQ24" s="1704"/>
      <c r="BR24" s="1704"/>
      <c r="BS24" s="1704"/>
      <c r="BT24" s="1705"/>
      <c r="BU24" s="1867"/>
      <c r="BV24" s="1868"/>
      <c r="BW24" s="1868"/>
      <c r="BX24" s="1869"/>
    </row>
    <row r="25" spans="2:91" ht="19.5" customHeight="1">
      <c r="B25" s="1799"/>
      <c r="C25" s="1831"/>
      <c r="D25" s="1834"/>
      <c r="E25" s="1703" t="s">
        <v>791</v>
      </c>
      <c r="F25" s="1704"/>
      <c r="G25" s="1704"/>
      <c r="H25" s="1704"/>
      <c r="I25" s="1705"/>
      <c r="J25" s="1709"/>
      <c r="K25" s="1710"/>
      <c r="L25" s="1710"/>
      <c r="M25" s="1821"/>
      <c r="N25" s="1715" t="s">
        <v>928</v>
      </c>
      <c r="O25" s="1704"/>
      <c r="P25" s="1704"/>
      <c r="Q25" s="1704"/>
      <c r="R25" s="1705"/>
      <c r="S25" s="1709"/>
      <c r="T25" s="1710"/>
      <c r="U25" s="1710"/>
      <c r="V25" s="1711"/>
      <c r="W25" s="1703" t="s">
        <v>791</v>
      </c>
      <c r="X25" s="1704"/>
      <c r="Y25" s="1704"/>
      <c r="Z25" s="1704"/>
      <c r="AA25" s="1705"/>
      <c r="AB25" s="1709"/>
      <c r="AC25" s="1710"/>
      <c r="AD25" s="1710"/>
      <c r="AE25" s="1821"/>
      <c r="AF25" s="1715" t="s">
        <v>928</v>
      </c>
      <c r="AG25" s="1704"/>
      <c r="AH25" s="1704"/>
      <c r="AI25" s="1704"/>
      <c r="AJ25" s="1705"/>
      <c r="AK25" s="1709"/>
      <c r="AL25" s="1710"/>
      <c r="AM25" s="1710"/>
      <c r="AN25" s="1711"/>
      <c r="AO25" s="1703" t="s">
        <v>792</v>
      </c>
      <c r="AP25" s="1704"/>
      <c r="AQ25" s="1704"/>
      <c r="AR25" s="1704"/>
      <c r="AS25" s="1705"/>
      <c r="AT25" s="1709"/>
      <c r="AU25" s="1710"/>
      <c r="AV25" s="1710"/>
      <c r="AW25" s="1821"/>
      <c r="AX25" s="1715" t="s">
        <v>928</v>
      </c>
      <c r="AY25" s="1704"/>
      <c r="AZ25" s="1704"/>
      <c r="BA25" s="1704"/>
      <c r="BB25" s="1705"/>
      <c r="BC25" s="1709"/>
      <c r="BD25" s="1710"/>
      <c r="BE25" s="1710"/>
      <c r="BF25" s="1711"/>
      <c r="BG25" s="1703" t="s">
        <v>791</v>
      </c>
      <c r="BH25" s="1704"/>
      <c r="BI25" s="1704"/>
      <c r="BJ25" s="1704"/>
      <c r="BK25" s="1705"/>
      <c r="BL25" s="1709"/>
      <c r="BM25" s="1710"/>
      <c r="BN25" s="1710"/>
      <c r="BO25" s="1821"/>
      <c r="BP25" s="1715" t="s">
        <v>928</v>
      </c>
      <c r="BQ25" s="1704"/>
      <c r="BR25" s="1704"/>
      <c r="BS25" s="1704"/>
      <c r="BT25" s="1705"/>
      <c r="BU25" s="1709"/>
      <c r="BV25" s="1710"/>
      <c r="BW25" s="1710"/>
      <c r="BX25" s="1711"/>
      <c r="CA25"/>
      <c r="CB25" s="79"/>
      <c r="CC25"/>
      <c r="CD25"/>
      <c r="CE25"/>
      <c r="CF25"/>
      <c r="CG25"/>
      <c r="CH25"/>
      <c r="CI25"/>
      <c r="CJ25"/>
      <c r="CK25"/>
      <c r="CL25"/>
      <c r="CM25"/>
    </row>
    <row r="26" spans="2:76" ht="19.5" customHeight="1">
      <c r="B26" s="1799"/>
      <c r="C26" s="1831"/>
      <c r="D26" s="1834"/>
      <c r="E26" s="1835" t="s">
        <v>1592</v>
      </c>
      <c r="F26" s="1836"/>
      <c r="G26" s="1836"/>
      <c r="H26" s="1836"/>
      <c r="I26" s="1837"/>
      <c r="J26" s="1709"/>
      <c r="K26" s="1710"/>
      <c r="L26" s="1710"/>
      <c r="M26" s="1821"/>
      <c r="N26" s="1822" t="s">
        <v>929</v>
      </c>
      <c r="O26" s="1823"/>
      <c r="P26" s="1823"/>
      <c r="Q26" s="1823"/>
      <c r="R26" s="1824"/>
      <c r="S26" s="1709"/>
      <c r="T26" s="1710"/>
      <c r="U26" s="1710"/>
      <c r="V26" s="1711"/>
      <c r="W26" s="1825" t="s">
        <v>1592</v>
      </c>
      <c r="X26" s="1826"/>
      <c r="Y26" s="1826"/>
      <c r="Z26" s="1826"/>
      <c r="AA26" s="1827"/>
      <c r="AB26" s="1709"/>
      <c r="AC26" s="1710"/>
      <c r="AD26" s="1710"/>
      <c r="AE26" s="1821"/>
      <c r="AF26" s="1822" t="s">
        <v>929</v>
      </c>
      <c r="AG26" s="1823"/>
      <c r="AH26" s="1823"/>
      <c r="AI26" s="1823"/>
      <c r="AJ26" s="1824"/>
      <c r="AK26" s="1709"/>
      <c r="AL26" s="1710"/>
      <c r="AM26" s="1710"/>
      <c r="AN26" s="1711"/>
      <c r="AO26" s="1825" t="s">
        <v>1592</v>
      </c>
      <c r="AP26" s="1826"/>
      <c r="AQ26" s="1826"/>
      <c r="AR26" s="1826"/>
      <c r="AS26" s="1827"/>
      <c r="AT26" s="1709"/>
      <c r="AU26" s="1710"/>
      <c r="AV26" s="1710"/>
      <c r="AW26" s="1821"/>
      <c r="AX26" s="1822" t="s">
        <v>929</v>
      </c>
      <c r="AY26" s="1823"/>
      <c r="AZ26" s="1823"/>
      <c r="BA26" s="1823"/>
      <c r="BB26" s="1824"/>
      <c r="BC26" s="1709"/>
      <c r="BD26" s="1710"/>
      <c r="BE26" s="1710"/>
      <c r="BF26" s="1711"/>
      <c r="BG26" s="1825" t="s">
        <v>1592</v>
      </c>
      <c r="BH26" s="1826"/>
      <c r="BI26" s="1826"/>
      <c r="BJ26" s="1826"/>
      <c r="BK26" s="1827"/>
      <c r="BL26" s="1867"/>
      <c r="BM26" s="1868"/>
      <c r="BN26" s="1868"/>
      <c r="BO26" s="1870"/>
      <c r="BP26" s="1822" t="s">
        <v>929</v>
      </c>
      <c r="BQ26" s="1823"/>
      <c r="BR26" s="1823"/>
      <c r="BS26" s="1823"/>
      <c r="BT26" s="1824"/>
      <c r="BU26" s="1709"/>
      <c r="BV26" s="1710"/>
      <c r="BW26" s="1710"/>
      <c r="BX26" s="1711"/>
    </row>
    <row r="27" spans="2:76" ht="19.5" customHeight="1">
      <c r="B27" s="1799"/>
      <c r="C27" s="1831"/>
      <c r="D27" s="1834"/>
      <c r="E27" s="1703" t="s">
        <v>793</v>
      </c>
      <c r="F27" s="1704"/>
      <c r="G27" s="1704"/>
      <c r="H27" s="1704"/>
      <c r="I27" s="1705"/>
      <c r="J27" s="1709"/>
      <c r="K27" s="1710"/>
      <c r="L27" s="1710"/>
      <c r="M27" s="1821"/>
      <c r="N27" s="1715" t="s">
        <v>794</v>
      </c>
      <c r="O27" s="1704"/>
      <c r="P27" s="1704"/>
      <c r="Q27" s="1704"/>
      <c r="R27" s="1705"/>
      <c r="S27" s="1709"/>
      <c r="T27" s="1710"/>
      <c r="U27" s="1710"/>
      <c r="V27" s="1711"/>
      <c r="W27" s="1703" t="s">
        <v>793</v>
      </c>
      <c r="X27" s="1704"/>
      <c r="Y27" s="1704"/>
      <c r="Z27" s="1704"/>
      <c r="AA27" s="1705"/>
      <c r="AB27" s="1709"/>
      <c r="AC27" s="1710"/>
      <c r="AD27" s="1710"/>
      <c r="AE27" s="1821"/>
      <c r="AF27" s="1715" t="s">
        <v>794</v>
      </c>
      <c r="AG27" s="1704"/>
      <c r="AH27" s="1704"/>
      <c r="AI27" s="1704"/>
      <c r="AJ27" s="1705"/>
      <c r="AK27" s="1709"/>
      <c r="AL27" s="1710"/>
      <c r="AM27" s="1710"/>
      <c r="AN27" s="1711"/>
      <c r="AO27" s="1703" t="s">
        <v>793</v>
      </c>
      <c r="AP27" s="1704"/>
      <c r="AQ27" s="1704"/>
      <c r="AR27" s="1704"/>
      <c r="AS27" s="1705"/>
      <c r="AT27" s="1709"/>
      <c r="AU27" s="1710"/>
      <c r="AV27" s="1710"/>
      <c r="AW27" s="1821"/>
      <c r="AX27" s="1715" t="s">
        <v>794</v>
      </c>
      <c r="AY27" s="1704"/>
      <c r="AZ27" s="1704"/>
      <c r="BA27" s="1704"/>
      <c r="BB27" s="1705"/>
      <c r="BC27" s="1709"/>
      <c r="BD27" s="1710"/>
      <c r="BE27" s="1710"/>
      <c r="BF27" s="1711"/>
      <c r="BG27" s="1703" t="s">
        <v>793</v>
      </c>
      <c r="BH27" s="1704"/>
      <c r="BI27" s="1704"/>
      <c r="BJ27" s="1704"/>
      <c r="BK27" s="1705"/>
      <c r="BL27" s="1709"/>
      <c r="BM27" s="1710"/>
      <c r="BN27" s="1710"/>
      <c r="BO27" s="1821"/>
      <c r="BP27" s="1715" t="s">
        <v>794</v>
      </c>
      <c r="BQ27" s="1704"/>
      <c r="BR27" s="1704"/>
      <c r="BS27" s="1704"/>
      <c r="BT27" s="1705"/>
      <c r="BU27" s="1709"/>
      <c r="BV27" s="1710"/>
      <c r="BW27" s="1710"/>
      <c r="BX27" s="1711"/>
    </row>
    <row r="28" spans="2:76" ht="19.5" customHeight="1">
      <c r="B28" s="1799"/>
      <c r="C28" s="1831"/>
      <c r="D28" s="1834"/>
      <c r="E28" s="1703" t="s">
        <v>795</v>
      </c>
      <c r="F28" s="1704"/>
      <c r="G28" s="1704"/>
      <c r="H28" s="1704"/>
      <c r="I28" s="1705"/>
      <c r="J28" s="1709"/>
      <c r="K28" s="1710"/>
      <c r="L28" s="1710"/>
      <c r="M28" s="1821"/>
      <c r="N28" s="1715" t="s">
        <v>796</v>
      </c>
      <c r="O28" s="1704"/>
      <c r="P28" s="1704"/>
      <c r="Q28" s="1704"/>
      <c r="R28" s="1705"/>
      <c r="S28" s="1709"/>
      <c r="T28" s="1710"/>
      <c r="U28" s="1710"/>
      <c r="V28" s="1711"/>
      <c r="W28" s="1703" t="s">
        <v>795</v>
      </c>
      <c r="X28" s="1704"/>
      <c r="Y28" s="1704"/>
      <c r="Z28" s="1704"/>
      <c r="AA28" s="1705"/>
      <c r="AB28" s="1709"/>
      <c r="AC28" s="1710"/>
      <c r="AD28" s="1710"/>
      <c r="AE28" s="1821"/>
      <c r="AF28" s="1715" t="s">
        <v>796</v>
      </c>
      <c r="AG28" s="1704"/>
      <c r="AH28" s="1704"/>
      <c r="AI28" s="1704"/>
      <c r="AJ28" s="1705"/>
      <c r="AK28" s="1709"/>
      <c r="AL28" s="1710"/>
      <c r="AM28" s="1710"/>
      <c r="AN28" s="1711"/>
      <c r="AO28" s="1703" t="s">
        <v>795</v>
      </c>
      <c r="AP28" s="1704"/>
      <c r="AQ28" s="1704"/>
      <c r="AR28" s="1704"/>
      <c r="AS28" s="1705"/>
      <c r="AT28" s="1709"/>
      <c r="AU28" s="1710"/>
      <c r="AV28" s="1710"/>
      <c r="AW28" s="1821"/>
      <c r="AX28" s="1715" t="s">
        <v>796</v>
      </c>
      <c r="AY28" s="1704"/>
      <c r="AZ28" s="1704"/>
      <c r="BA28" s="1704"/>
      <c r="BB28" s="1705"/>
      <c r="BC28" s="1709"/>
      <c r="BD28" s="1710"/>
      <c r="BE28" s="1710"/>
      <c r="BF28" s="1711"/>
      <c r="BG28" s="1703" t="s">
        <v>795</v>
      </c>
      <c r="BH28" s="1704"/>
      <c r="BI28" s="1704"/>
      <c r="BJ28" s="1704"/>
      <c r="BK28" s="1705"/>
      <c r="BL28" s="1709"/>
      <c r="BM28" s="1710"/>
      <c r="BN28" s="1710"/>
      <c r="BO28" s="1821"/>
      <c r="BP28" s="1715" t="s">
        <v>796</v>
      </c>
      <c r="BQ28" s="1704"/>
      <c r="BR28" s="1704"/>
      <c r="BS28" s="1704"/>
      <c r="BT28" s="1705"/>
      <c r="BU28" s="1709"/>
      <c r="BV28" s="1710"/>
      <c r="BW28" s="1710"/>
      <c r="BX28" s="1711"/>
    </row>
    <row r="29" spans="2:76" ht="19.5" customHeight="1" thickBot="1">
      <c r="B29" s="1799"/>
      <c r="C29" s="1831"/>
      <c r="D29" s="1834"/>
      <c r="E29" s="1801" t="s">
        <v>797</v>
      </c>
      <c r="F29" s="1802"/>
      <c r="G29" s="1802"/>
      <c r="H29" s="1802"/>
      <c r="I29" s="1803"/>
      <c r="J29" s="1785"/>
      <c r="K29" s="1786"/>
      <c r="L29" s="1786"/>
      <c r="M29" s="1787"/>
      <c r="N29" s="1815" t="s">
        <v>779</v>
      </c>
      <c r="O29" s="1816"/>
      <c r="P29" s="1816"/>
      <c r="Q29" s="1816"/>
      <c r="R29" s="1817"/>
      <c r="S29" s="1785"/>
      <c r="T29" s="1786"/>
      <c r="U29" s="1786"/>
      <c r="V29" s="1818"/>
      <c r="W29" s="1801" t="s">
        <v>797</v>
      </c>
      <c r="X29" s="1802"/>
      <c r="Y29" s="1802"/>
      <c r="Z29" s="1802"/>
      <c r="AA29" s="1803"/>
      <c r="AB29" s="1785"/>
      <c r="AC29" s="1786"/>
      <c r="AD29" s="1786"/>
      <c r="AE29" s="1787"/>
      <c r="AF29" s="1815" t="s">
        <v>779</v>
      </c>
      <c r="AG29" s="1816"/>
      <c r="AH29" s="1816"/>
      <c r="AI29" s="1816"/>
      <c r="AJ29" s="1817"/>
      <c r="AK29" s="1785"/>
      <c r="AL29" s="1786"/>
      <c r="AM29" s="1786"/>
      <c r="AN29" s="1818"/>
      <c r="AO29" s="1801" t="s">
        <v>797</v>
      </c>
      <c r="AP29" s="1802"/>
      <c r="AQ29" s="1802"/>
      <c r="AR29" s="1802"/>
      <c r="AS29" s="1803"/>
      <c r="AT29" s="1785"/>
      <c r="AU29" s="1786"/>
      <c r="AV29" s="1786"/>
      <c r="AW29" s="1787"/>
      <c r="AX29" s="1815" t="s">
        <v>779</v>
      </c>
      <c r="AY29" s="1816"/>
      <c r="AZ29" s="1816"/>
      <c r="BA29" s="1816"/>
      <c r="BB29" s="1817"/>
      <c r="BC29" s="1785"/>
      <c r="BD29" s="1786"/>
      <c r="BE29" s="1786"/>
      <c r="BF29" s="1818"/>
      <c r="BG29" s="1801" t="s">
        <v>797</v>
      </c>
      <c r="BH29" s="1802"/>
      <c r="BI29" s="1802"/>
      <c r="BJ29" s="1802"/>
      <c r="BK29" s="1803"/>
      <c r="BL29" s="1785"/>
      <c r="BM29" s="1786"/>
      <c r="BN29" s="1786"/>
      <c r="BO29" s="1787"/>
      <c r="BP29" s="1815" t="s">
        <v>779</v>
      </c>
      <c r="BQ29" s="1816"/>
      <c r="BR29" s="1816"/>
      <c r="BS29" s="1816"/>
      <c r="BT29" s="1817"/>
      <c r="BU29" s="1785"/>
      <c r="BV29" s="1786"/>
      <c r="BW29" s="1786"/>
      <c r="BX29" s="1818"/>
    </row>
    <row r="30" spans="2:76" ht="19.5" customHeight="1" thickBot="1" thickTop="1">
      <c r="B30" s="1800"/>
      <c r="C30" s="1832"/>
      <c r="D30" s="185" t="s">
        <v>1200</v>
      </c>
      <c r="E30" s="1812"/>
      <c r="F30" s="1813"/>
      <c r="G30" s="1813"/>
      <c r="H30" s="1813"/>
      <c r="I30" s="1813"/>
      <c r="J30" s="1813"/>
      <c r="K30" s="1813"/>
      <c r="L30" s="1813"/>
      <c r="M30" s="1813"/>
      <c r="N30" s="1813"/>
      <c r="O30" s="1813"/>
      <c r="P30" s="1813"/>
      <c r="Q30" s="1813"/>
      <c r="R30" s="1813"/>
      <c r="S30" s="1813"/>
      <c r="T30" s="1813"/>
      <c r="U30" s="1813"/>
      <c r="V30" s="1814"/>
      <c r="W30" s="1812"/>
      <c r="X30" s="1813"/>
      <c r="Y30" s="1813"/>
      <c r="Z30" s="1813"/>
      <c r="AA30" s="1813"/>
      <c r="AB30" s="1813"/>
      <c r="AC30" s="1813"/>
      <c r="AD30" s="1813"/>
      <c r="AE30" s="1813"/>
      <c r="AF30" s="1813"/>
      <c r="AG30" s="1813"/>
      <c r="AH30" s="1813"/>
      <c r="AI30" s="1813"/>
      <c r="AJ30" s="1813"/>
      <c r="AK30" s="1813"/>
      <c r="AL30" s="1813"/>
      <c r="AM30" s="1813"/>
      <c r="AN30" s="1814"/>
      <c r="AO30" s="1812"/>
      <c r="AP30" s="1813"/>
      <c r="AQ30" s="1813"/>
      <c r="AR30" s="1813"/>
      <c r="AS30" s="1813"/>
      <c r="AT30" s="1813"/>
      <c r="AU30" s="1813"/>
      <c r="AV30" s="1813"/>
      <c r="AW30" s="1813"/>
      <c r="AX30" s="1813"/>
      <c r="AY30" s="1813"/>
      <c r="AZ30" s="1813"/>
      <c r="BA30" s="1813"/>
      <c r="BB30" s="1813"/>
      <c r="BC30" s="1813"/>
      <c r="BD30" s="1813"/>
      <c r="BE30" s="1813"/>
      <c r="BF30" s="1814"/>
      <c r="BG30" s="1812"/>
      <c r="BH30" s="1813"/>
      <c r="BI30" s="1813"/>
      <c r="BJ30" s="1813"/>
      <c r="BK30" s="1813"/>
      <c r="BL30" s="1813"/>
      <c r="BM30" s="1813"/>
      <c r="BN30" s="1813"/>
      <c r="BO30" s="1813"/>
      <c r="BP30" s="1813"/>
      <c r="BQ30" s="1813"/>
      <c r="BR30" s="1813"/>
      <c r="BS30" s="1813"/>
      <c r="BT30" s="1813"/>
      <c r="BU30" s="1813"/>
      <c r="BV30" s="1813"/>
      <c r="BW30" s="1813"/>
      <c r="BX30" s="1814"/>
    </row>
    <row r="31" spans="2:76" ht="19.5" customHeight="1">
      <c r="B31" s="1807" t="s">
        <v>1560</v>
      </c>
      <c r="C31" s="194"/>
      <c r="D31" s="251" t="s">
        <v>1514</v>
      </c>
      <c r="E31" s="1728"/>
      <c r="F31" s="1788"/>
      <c r="G31" s="1788"/>
      <c r="H31" s="1788"/>
      <c r="I31" s="1788"/>
      <c r="J31" s="1788"/>
      <c r="K31" s="1788"/>
      <c r="L31" s="1788"/>
      <c r="M31" s="1788"/>
      <c r="N31" s="1788"/>
      <c r="O31" s="1789"/>
      <c r="P31" s="1760"/>
      <c r="Q31" s="1761"/>
      <c r="R31" s="1761"/>
      <c r="S31" s="1804" t="s">
        <v>1225</v>
      </c>
      <c r="T31" s="1804"/>
      <c r="U31" s="1804"/>
      <c r="V31" s="1805"/>
      <c r="W31" s="1728"/>
      <c r="X31" s="1788"/>
      <c r="Y31" s="1788"/>
      <c r="Z31" s="1788"/>
      <c r="AA31" s="1788"/>
      <c r="AB31" s="1788"/>
      <c r="AC31" s="1788"/>
      <c r="AD31" s="1788"/>
      <c r="AE31" s="1788"/>
      <c r="AF31" s="1788"/>
      <c r="AG31" s="1789"/>
      <c r="AH31" s="1760"/>
      <c r="AI31" s="1761"/>
      <c r="AJ31" s="1761"/>
      <c r="AK31" s="1804" t="s">
        <v>1225</v>
      </c>
      <c r="AL31" s="1804"/>
      <c r="AM31" s="1804"/>
      <c r="AN31" s="1805"/>
      <c r="AO31" s="1728"/>
      <c r="AP31" s="1788"/>
      <c r="AQ31" s="1788"/>
      <c r="AR31" s="1788"/>
      <c r="AS31" s="1788"/>
      <c r="AT31" s="1788"/>
      <c r="AU31" s="1788"/>
      <c r="AV31" s="1788"/>
      <c r="AW31" s="1788"/>
      <c r="AX31" s="1788"/>
      <c r="AY31" s="1789"/>
      <c r="AZ31" s="1760"/>
      <c r="BA31" s="1761"/>
      <c r="BB31" s="1761"/>
      <c r="BC31" s="1804" t="s">
        <v>1225</v>
      </c>
      <c r="BD31" s="1804"/>
      <c r="BE31" s="1804"/>
      <c r="BF31" s="1805"/>
      <c r="BG31" s="1728" t="s">
        <v>1518</v>
      </c>
      <c r="BH31" s="1788"/>
      <c r="BI31" s="1788"/>
      <c r="BJ31" s="1788"/>
      <c r="BK31" s="1788"/>
      <c r="BL31" s="1788"/>
      <c r="BM31" s="1788"/>
      <c r="BN31" s="1788"/>
      <c r="BO31" s="1788"/>
      <c r="BP31" s="1788"/>
      <c r="BQ31" s="1789"/>
      <c r="BR31" s="1760"/>
      <c r="BS31" s="1761"/>
      <c r="BT31" s="1761"/>
      <c r="BU31" s="1804" t="s">
        <v>1225</v>
      </c>
      <c r="BV31" s="1804"/>
      <c r="BW31" s="1804"/>
      <c r="BX31" s="1805"/>
    </row>
    <row r="32" spans="2:76" ht="19.5" customHeight="1">
      <c r="B32" s="1808"/>
      <c r="C32" s="194"/>
      <c r="D32" s="252" t="s">
        <v>800</v>
      </c>
      <c r="E32" s="1706"/>
      <c r="F32" s="1707"/>
      <c r="G32" s="1707"/>
      <c r="H32" s="1707"/>
      <c r="I32" s="1707"/>
      <c r="J32" s="1707"/>
      <c r="K32" s="1707"/>
      <c r="L32" s="1707"/>
      <c r="M32" s="1707"/>
      <c r="N32" s="1707"/>
      <c r="O32" s="1707"/>
      <c r="P32" s="1707"/>
      <c r="Q32" s="1707"/>
      <c r="R32" s="1707"/>
      <c r="S32" s="1707"/>
      <c r="T32" s="1707"/>
      <c r="U32" s="1707"/>
      <c r="V32" s="1708"/>
      <c r="W32" s="1706"/>
      <c r="X32" s="1707"/>
      <c r="Y32" s="1707"/>
      <c r="Z32" s="1707"/>
      <c r="AA32" s="1707"/>
      <c r="AB32" s="1707"/>
      <c r="AC32" s="1707"/>
      <c r="AD32" s="1707"/>
      <c r="AE32" s="1707"/>
      <c r="AF32" s="1707"/>
      <c r="AG32" s="1707"/>
      <c r="AH32" s="1707"/>
      <c r="AI32" s="1707"/>
      <c r="AJ32" s="1707"/>
      <c r="AK32" s="1707"/>
      <c r="AL32" s="1707"/>
      <c r="AM32" s="1707"/>
      <c r="AN32" s="1708"/>
      <c r="AO32" s="1706"/>
      <c r="AP32" s="1707"/>
      <c r="AQ32" s="1707"/>
      <c r="AR32" s="1707"/>
      <c r="AS32" s="1707"/>
      <c r="AT32" s="1707"/>
      <c r="AU32" s="1707"/>
      <c r="AV32" s="1707"/>
      <c r="AW32" s="1707"/>
      <c r="AX32" s="1707"/>
      <c r="AY32" s="1707"/>
      <c r="AZ32" s="1707"/>
      <c r="BA32" s="1707"/>
      <c r="BB32" s="1707"/>
      <c r="BC32" s="1707"/>
      <c r="BD32" s="1707"/>
      <c r="BE32" s="1707"/>
      <c r="BF32" s="1708"/>
      <c r="BG32" s="1706" t="s">
        <v>1519</v>
      </c>
      <c r="BH32" s="1707"/>
      <c r="BI32" s="1707"/>
      <c r="BJ32" s="1707"/>
      <c r="BK32" s="1707"/>
      <c r="BL32" s="1707"/>
      <c r="BM32" s="1707"/>
      <c r="BN32" s="1707"/>
      <c r="BO32" s="1707"/>
      <c r="BP32" s="1707"/>
      <c r="BQ32" s="1707"/>
      <c r="BR32" s="1707"/>
      <c r="BS32" s="1707"/>
      <c r="BT32" s="1707"/>
      <c r="BU32" s="1707"/>
      <c r="BV32" s="1707"/>
      <c r="BW32" s="1707"/>
      <c r="BX32" s="1708"/>
    </row>
    <row r="33" spans="2:76" ht="19.5" customHeight="1">
      <c r="B33" s="1808"/>
      <c r="C33" s="194"/>
      <c r="D33" s="252" t="s">
        <v>802</v>
      </c>
      <c r="E33" s="1706"/>
      <c r="F33" s="1707"/>
      <c r="G33" s="1707"/>
      <c r="H33" s="1707"/>
      <c r="I33" s="1707"/>
      <c r="J33" s="1707"/>
      <c r="K33" s="1707"/>
      <c r="L33" s="1707"/>
      <c r="M33" s="1707"/>
      <c r="N33" s="1707"/>
      <c r="O33" s="1707"/>
      <c r="P33" s="1707"/>
      <c r="Q33" s="1707"/>
      <c r="R33" s="1707"/>
      <c r="S33" s="1707"/>
      <c r="T33" s="1707"/>
      <c r="U33" s="1707"/>
      <c r="V33" s="1708"/>
      <c r="W33" s="1706"/>
      <c r="X33" s="1707"/>
      <c r="Y33" s="1707"/>
      <c r="Z33" s="1707"/>
      <c r="AA33" s="1707"/>
      <c r="AB33" s="1707"/>
      <c r="AC33" s="1707"/>
      <c r="AD33" s="1707"/>
      <c r="AE33" s="1707"/>
      <c r="AF33" s="1707"/>
      <c r="AG33" s="1707"/>
      <c r="AH33" s="1707"/>
      <c r="AI33" s="1707"/>
      <c r="AJ33" s="1707"/>
      <c r="AK33" s="1707"/>
      <c r="AL33" s="1707"/>
      <c r="AM33" s="1707"/>
      <c r="AN33" s="1708"/>
      <c r="AO33" s="1706"/>
      <c r="AP33" s="1707"/>
      <c r="AQ33" s="1707"/>
      <c r="AR33" s="1707"/>
      <c r="AS33" s="1707"/>
      <c r="AT33" s="1707"/>
      <c r="AU33" s="1707"/>
      <c r="AV33" s="1707"/>
      <c r="AW33" s="1707"/>
      <c r="AX33" s="1707"/>
      <c r="AY33" s="1707"/>
      <c r="AZ33" s="1707"/>
      <c r="BA33" s="1707"/>
      <c r="BB33" s="1707"/>
      <c r="BC33" s="1707"/>
      <c r="BD33" s="1707"/>
      <c r="BE33" s="1707"/>
      <c r="BF33" s="1708"/>
      <c r="BG33" s="1706" t="s">
        <v>1520</v>
      </c>
      <c r="BH33" s="1707"/>
      <c r="BI33" s="1707"/>
      <c r="BJ33" s="1707"/>
      <c r="BK33" s="1707"/>
      <c r="BL33" s="1707"/>
      <c r="BM33" s="1707"/>
      <c r="BN33" s="1707"/>
      <c r="BO33" s="1707"/>
      <c r="BP33" s="1707"/>
      <c r="BQ33" s="1707"/>
      <c r="BR33" s="1707"/>
      <c r="BS33" s="1707"/>
      <c r="BT33" s="1707"/>
      <c r="BU33" s="1707"/>
      <c r="BV33" s="1707"/>
      <c r="BW33" s="1707"/>
      <c r="BX33" s="1708"/>
    </row>
    <row r="34" spans="2:76" ht="19.5" customHeight="1">
      <c r="B34" s="1808"/>
      <c r="C34" s="250" t="s">
        <v>798</v>
      </c>
      <c r="D34" s="252" t="s">
        <v>803</v>
      </c>
      <c r="E34" s="1706"/>
      <c r="F34" s="1707"/>
      <c r="G34" s="1707"/>
      <c r="H34" s="1707"/>
      <c r="I34" s="1707"/>
      <c r="J34" s="1707"/>
      <c r="K34" s="1707"/>
      <c r="L34" s="1707"/>
      <c r="M34" s="1707"/>
      <c r="N34" s="1707"/>
      <c r="O34" s="1707"/>
      <c r="P34" s="1707"/>
      <c r="Q34" s="1707"/>
      <c r="R34" s="1707"/>
      <c r="S34" s="1707"/>
      <c r="T34" s="1707"/>
      <c r="U34" s="1707"/>
      <c r="V34" s="1708"/>
      <c r="W34" s="1706"/>
      <c r="X34" s="1707"/>
      <c r="Y34" s="1707"/>
      <c r="Z34" s="1707"/>
      <c r="AA34" s="1707"/>
      <c r="AB34" s="1707"/>
      <c r="AC34" s="1707"/>
      <c r="AD34" s="1707"/>
      <c r="AE34" s="1707"/>
      <c r="AF34" s="1707"/>
      <c r="AG34" s="1707"/>
      <c r="AH34" s="1707"/>
      <c r="AI34" s="1707"/>
      <c r="AJ34" s="1707"/>
      <c r="AK34" s="1707"/>
      <c r="AL34" s="1707"/>
      <c r="AM34" s="1707"/>
      <c r="AN34" s="1708"/>
      <c r="AO34" s="1706"/>
      <c r="AP34" s="1707"/>
      <c r="AQ34" s="1707"/>
      <c r="AR34" s="1707"/>
      <c r="AS34" s="1707"/>
      <c r="AT34" s="1707"/>
      <c r="AU34" s="1707"/>
      <c r="AV34" s="1707"/>
      <c r="AW34" s="1707"/>
      <c r="AX34" s="1707"/>
      <c r="AY34" s="1707"/>
      <c r="AZ34" s="1707"/>
      <c r="BA34" s="1707"/>
      <c r="BB34" s="1707"/>
      <c r="BC34" s="1707"/>
      <c r="BD34" s="1707"/>
      <c r="BE34" s="1707"/>
      <c r="BF34" s="1708"/>
      <c r="BG34" s="1706" t="s">
        <v>1597</v>
      </c>
      <c r="BH34" s="1707"/>
      <c r="BI34" s="1707"/>
      <c r="BJ34" s="1707"/>
      <c r="BK34" s="1707"/>
      <c r="BL34" s="1707"/>
      <c r="BM34" s="1707"/>
      <c r="BN34" s="1707"/>
      <c r="BO34" s="1707"/>
      <c r="BP34" s="1707"/>
      <c r="BQ34" s="1707"/>
      <c r="BR34" s="1707"/>
      <c r="BS34" s="1707"/>
      <c r="BT34" s="1707"/>
      <c r="BU34" s="1707"/>
      <c r="BV34" s="1707"/>
      <c r="BW34" s="1707"/>
      <c r="BX34" s="1708"/>
    </row>
    <row r="35" spans="2:76" ht="19.5" customHeight="1">
      <c r="B35" s="1808"/>
      <c r="C35" s="186" t="s">
        <v>799</v>
      </c>
      <c r="D35" s="252" t="s">
        <v>805</v>
      </c>
      <c r="E35" s="1706"/>
      <c r="F35" s="1707"/>
      <c r="G35" s="1707"/>
      <c r="H35" s="1707"/>
      <c r="I35" s="1707"/>
      <c r="J35" s="1707"/>
      <c r="K35" s="1707"/>
      <c r="L35" s="1707"/>
      <c r="M35" s="1707"/>
      <c r="N35" s="1707"/>
      <c r="O35" s="1707"/>
      <c r="P35" s="1707"/>
      <c r="Q35" s="1707"/>
      <c r="R35" s="1707"/>
      <c r="S35" s="1707"/>
      <c r="T35" s="1707"/>
      <c r="U35" s="1707"/>
      <c r="V35" s="1708"/>
      <c r="W35" s="1706"/>
      <c r="X35" s="1707"/>
      <c r="Y35" s="1707"/>
      <c r="Z35" s="1707"/>
      <c r="AA35" s="1707"/>
      <c r="AB35" s="1707"/>
      <c r="AC35" s="1707"/>
      <c r="AD35" s="1707"/>
      <c r="AE35" s="1707"/>
      <c r="AF35" s="1707"/>
      <c r="AG35" s="1707"/>
      <c r="AH35" s="1707"/>
      <c r="AI35" s="1707"/>
      <c r="AJ35" s="1707"/>
      <c r="AK35" s="1707"/>
      <c r="AL35" s="1707"/>
      <c r="AM35" s="1707"/>
      <c r="AN35" s="1708"/>
      <c r="AO35" s="1706"/>
      <c r="AP35" s="1707"/>
      <c r="AQ35" s="1707"/>
      <c r="AR35" s="1707"/>
      <c r="AS35" s="1707"/>
      <c r="AT35" s="1707"/>
      <c r="AU35" s="1707"/>
      <c r="AV35" s="1707"/>
      <c r="AW35" s="1707"/>
      <c r="AX35" s="1707"/>
      <c r="AY35" s="1707"/>
      <c r="AZ35" s="1707"/>
      <c r="BA35" s="1707"/>
      <c r="BB35" s="1707"/>
      <c r="BC35" s="1707"/>
      <c r="BD35" s="1707"/>
      <c r="BE35" s="1707"/>
      <c r="BF35" s="1708"/>
      <c r="BG35" s="1897" t="s">
        <v>1521</v>
      </c>
      <c r="BH35" s="1898"/>
      <c r="BI35" s="1898"/>
      <c r="BJ35" s="1898"/>
      <c r="BK35" s="1898"/>
      <c r="BL35" s="1898"/>
      <c r="BM35" s="1898"/>
      <c r="BN35" s="1898"/>
      <c r="BO35" s="1898"/>
      <c r="BP35" s="1898"/>
      <c r="BQ35" s="1898"/>
      <c r="BR35" s="1898"/>
      <c r="BS35" s="1898"/>
      <c r="BT35" s="1898"/>
      <c r="BU35" s="1898"/>
      <c r="BV35" s="1898"/>
      <c r="BW35" s="1898"/>
      <c r="BX35" s="1899"/>
    </row>
    <row r="36" spans="2:76" ht="19.5" customHeight="1">
      <c r="B36" s="1808"/>
      <c r="C36" s="186" t="s">
        <v>801</v>
      </c>
      <c r="D36" s="253" t="s">
        <v>781</v>
      </c>
      <c r="E36" s="1706"/>
      <c r="F36" s="1707"/>
      <c r="G36" s="1707"/>
      <c r="H36" s="1707"/>
      <c r="I36" s="1707"/>
      <c r="J36" s="1707"/>
      <c r="K36" s="1707"/>
      <c r="L36" s="1707"/>
      <c r="M36" s="1707"/>
      <c r="N36" s="1707"/>
      <c r="O36" s="1707"/>
      <c r="P36" s="1707"/>
      <c r="Q36" s="1707"/>
      <c r="R36" s="1707"/>
      <c r="S36" s="1707"/>
      <c r="T36" s="1707"/>
      <c r="U36" s="1707"/>
      <c r="V36" s="1708"/>
      <c r="W36" s="1706"/>
      <c r="X36" s="1707"/>
      <c r="Y36" s="1707"/>
      <c r="Z36" s="1707"/>
      <c r="AA36" s="1707"/>
      <c r="AB36" s="1707"/>
      <c r="AC36" s="1707"/>
      <c r="AD36" s="1707"/>
      <c r="AE36" s="1707"/>
      <c r="AF36" s="1707"/>
      <c r="AG36" s="1707"/>
      <c r="AH36" s="1707"/>
      <c r="AI36" s="1707"/>
      <c r="AJ36" s="1707"/>
      <c r="AK36" s="1707"/>
      <c r="AL36" s="1707"/>
      <c r="AM36" s="1707"/>
      <c r="AN36" s="1708"/>
      <c r="AO36" s="1706"/>
      <c r="AP36" s="1707"/>
      <c r="AQ36" s="1707"/>
      <c r="AR36" s="1707"/>
      <c r="AS36" s="1707"/>
      <c r="AT36" s="1707"/>
      <c r="AU36" s="1707"/>
      <c r="AV36" s="1707"/>
      <c r="AW36" s="1707"/>
      <c r="AX36" s="1707"/>
      <c r="AY36" s="1707"/>
      <c r="AZ36" s="1707"/>
      <c r="BA36" s="1707"/>
      <c r="BB36" s="1707"/>
      <c r="BC36" s="1707"/>
      <c r="BD36" s="1707"/>
      <c r="BE36" s="1707"/>
      <c r="BF36" s="1708"/>
      <c r="BG36" s="1706" t="s">
        <v>1520</v>
      </c>
      <c r="BH36" s="1707"/>
      <c r="BI36" s="1707"/>
      <c r="BJ36" s="1707"/>
      <c r="BK36" s="1707"/>
      <c r="BL36" s="1707"/>
      <c r="BM36" s="1707"/>
      <c r="BN36" s="1707"/>
      <c r="BO36" s="1707"/>
      <c r="BP36" s="1707"/>
      <c r="BQ36" s="1707"/>
      <c r="BR36" s="1707"/>
      <c r="BS36" s="1707"/>
      <c r="BT36" s="1707"/>
      <c r="BU36" s="1707"/>
      <c r="BV36" s="1707"/>
      <c r="BW36" s="1707"/>
      <c r="BX36" s="1708"/>
    </row>
    <row r="37" spans="2:76" ht="19.5" customHeight="1">
      <c r="B37" s="1808"/>
      <c r="C37" s="186" t="s">
        <v>732</v>
      </c>
      <c r="D37" s="252" t="s">
        <v>804</v>
      </c>
      <c r="E37" s="1706"/>
      <c r="F37" s="1707"/>
      <c r="G37" s="1707"/>
      <c r="H37" s="1707"/>
      <c r="I37" s="1707"/>
      <c r="J37" s="1707"/>
      <c r="K37" s="1707"/>
      <c r="L37" s="1707"/>
      <c r="M37" s="1707"/>
      <c r="N37" s="1707"/>
      <c r="O37" s="1707"/>
      <c r="P37" s="1707"/>
      <c r="Q37" s="1707"/>
      <c r="R37" s="1707"/>
      <c r="S37" s="1707"/>
      <c r="T37" s="1707"/>
      <c r="U37" s="1707"/>
      <c r="V37" s="1708"/>
      <c r="W37" s="1706"/>
      <c r="X37" s="1707"/>
      <c r="Y37" s="1707"/>
      <c r="Z37" s="1707"/>
      <c r="AA37" s="1707"/>
      <c r="AB37" s="1707"/>
      <c r="AC37" s="1707"/>
      <c r="AD37" s="1707"/>
      <c r="AE37" s="1707"/>
      <c r="AF37" s="1707"/>
      <c r="AG37" s="1707"/>
      <c r="AH37" s="1707"/>
      <c r="AI37" s="1707"/>
      <c r="AJ37" s="1707"/>
      <c r="AK37" s="1707"/>
      <c r="AL37" s="1707"/>
      <c r="AM37" s="1707"/>
      <c r="AN37" s="1708"/>
      <c r="AO37" s="1706"/>
      <c r="AP37" s="1707"/>
      <c r="AQ37" s="1707"/>
      <c r="AR37" s="1707"/>
      <c r="AS37" s="1707"/>
      <c r="AT37" s="1707"/>
      <c r="AU37" s="1707"/>
      <c r="AV37" s="1707"/>
      <c r="AW37" s="1707"/>
      <c r="AX37" s="1707"/>
      <c r="AY37" s="1707"/>
      <c r="AZ37" s="1707"/>
      <c r="BA37" s="1707"/>
      <c r="BB37" s="1707"/>
      <c r="BC37" s="1707"/>
      <c r="BD37" s="1707"/>
      <c r="BE37" s="1707"/>
      <c r="BF37" s="1708"/>
      <c r="BG37" s="1706" t="s">
        <v>1597</v>
      </c>
      <c r="BH37" s="1707"/>
      <c r="BI37" s="1707"/>
      <c r="BJ37" s="1707"/>
      <c r="BK37" s="1707"/>
      <c r="BL37" s="1707"/>
      <c r="BM37" s="1707"/>
      <c r="BN37" s="1707"/>
      <c r="BO37" s="1707"/>
      <c r="BP37" s="1707"/>
      <c r="BQ37" s="1707"/>
      <c r="BR37" s="1707"/>
      <c r="BS37" s="1707"/>
      <c r="BT37" s="1707"/>
      <c r="BU37" s="1707"/>
      <c r="BV37" s="1707"/>
      <c r="BW37" s="1707"/>
      <c r="BX37" s="1708"/>
    </row>
    <row r="38" spans="2:76" ht="19.5" customHeight="1">
      <c r="B38" s="1808"/>
      <c r="C38" s="186" t="s">
        <v>782</v>
      </c>
      <c r="D38" s="252" t="s">
        <v>1515</v>
      </c>
      <c r="E38" s="1706"/>
      <c r="F38" s="1707"/>
      <c r="G38" s="1707"/>
      <c r="H38" s="1707"/>
      <c r="I38" s="1707"/>
      <c r="J38" s="1707"/>
      <c r="K38" s="1707"/>
      <c r="L38" s="1707"/>
      <c r="M38" s="1707"/>
      <c r="N38" s="1707"/>
      <c r="O38" s="1707"/>
      <c r="P38" s="1707"/>
      <c r="Q38" s="1707"/>
      <c r="R38" s="1707"/>
      <c r="S38" s="1707"/>
      <c r="T38" s="1707"/>
      <c r="U38" s="1707"/>
      <c r="V38" s="1708"/>
      <c r="W38" s="1706"/>
      <c r="X38" s="1707"/>
      <c r="Y38" s="1707"/>
      <c r="Z38" s="1707"/>
      <c r="AA38" s="1707"/>
      <c r="AB38" s="1707"/>
      <c r="AC38" s="1707"/>
      <c r="AD38" s="1707"/>
      <c r="AE38" s="1707"/>
      <c r="AF38" s="1707"/>
      <c r="AG38" s="1707"/>
      <c r="AH38" s="1707"/>
      <c r="AI38" s="1707"/>
      <c r="AJ38" s="1707"/>
      <c r="AK38" s="1707"/>
      <c r="AL38" s="1707"/>
      <c r="AM38" s="1707"/>
      <c r="AN38" s="1708"/>
      <c r="AO38" s="1706"/>
      <c r="AP38" s="1707"/>
      <c r="AQ38" s="1707"/>
      <c r="AR38" s="1707"/>
      <c r="AS38" s="1707"/>
      <c r="AT38" s="1707"/>
      <c r="AU38" s="1707"/>
      <c r="AV38" s="1707"/>
      <c r="AW38" s="1707"/>
      <c r="AX38" s="1707"/>
      <c r="AY38" s="1707"/>
      <c r="AZ38" s="1707"/>
      <c r="BA38" s="1707"/>
      <c r="BB38" s="1707"/>
      <c r="BC38" s="1707"/>
      <c r="BD38" s="1707"/>
      <c r="BE38" s="1707"/>
      <c r="BF38" s="1708"/>
      <c r="BG38" s="1706" t="s">
        <v>1597</v>
      </c>
      <c r="BH38" s="1707"/>
      <c r="BI38" s="1707"/>
      <c r="BJ38" s="1707"/>
      <c r="BK38" s="1707"/>
      <c r="BL38" s="1707"/>
      <c r="BM38" s="1707"/>
      <c r="BN38" s="1707"/>
      <c r="BO38" s="1707"/>
      <c r="BP38" s="1707"/>
      <c r="BQ38" s="1707"/>
      <c r="BR38" s="1707"/>
      <c r="BS38" s="1707"/>
      <c r="BT38" s="1707"/>
      <c r="BU38" s="1707"/>
      <c r="BV38" s="1707"/>
      <c r="BW38" s="1707"/>
      <c r="BX38" s="1708"/>
    </row>
    <row r="39" spans="2:76" ht="19.5" customHeight="1">
      <c r="B39" s="1808"/>
      <c r="C39" s="186"/>
      <c r="D39" s="252" t="s">
        <v>1516</v>
      </c>
      <c r="E39" s="1706"/>
      <c r="F39" s="1707"/>
      <c r="G39" s="1707"/>
      <c r="H39" s="1707"/>
      <c r="I39" s="1707"/>
      <c r="J39" s="1707"/>
      <c r="K39" s="1707"/>
      <c r="L39" s="1707"/>
      <c r="M39" s="1707"/>
      <c r="N39" s="1707"/>
      <c r="O39" s="1707"/>
      <c r="P39" s="1707"/>
      <c r="Q39" s="1707"/>
      <c r="R39" s="1707"/>
      <c r="S39" s="1707"/>
      <c r="T39" s="1707"/>
      <c r="U39" s="1707"/>
      <c r="V39" s="1708"/>
      <c r="W39" s="1706"/>
      <c r="X39" s="1707"/>
      <c r="Y39" s="1707"/>
      <c r="Z39" s="1707"/>
      <c r="AA39" s="1707"/>
      <c r="AB39" s="1707"/>
      <c r="AC39" s="1707"/>
      <c r="AD39" s="1707"/>
      <c r="AE39" s="1707"/>
      <c r="AF39" s="1707"/>
      <c r="AG39" s="1707"/>
      <c r="AH39" s="1707"/>
      <c r="AI39" s="1707"/>
      <c r="AJ39" s="1707"/>
      <c r="AK39" s="1707"/>
      <c r="AL39" s="1707"/>
      <c r="AM39" s="1707"/>
      <c r="AN39" s="1708"/>
      <c r="AO39" s="1706"/>
      <c r="AP39" s="1707"/>
      <c r="AQ39" s="1707"/>
      <c r="AR39" s="1707"/>
      <c r="AS39" s="1707"/>
      <c r="AT39" s="1707"/>
      <c r="AU39" s="1707"/>
      <c r="AV39" s="1707"/>
      <c r="AW39" s="1707"/>
      <c r="AX39" s="1707"/>
      <c r="AY39" s="1707"/>
      <c r="AZ39" s="1707"/>
      <c r="BA39" s="1707"/>
      <c r="BB39" s="1707"/>
      <c r="BC39" s="1707"/>
      <c r="BD39" s="1707"/>
      <c r="BE39" s="1707"/>
      <c r="BF39" s="1708"/>
      <c r="BG39" s="1706" t="s">
        <v>1520</v>
      </c>
      <c r="BH39" s="1707"/>
      <c r="BI39" s="1707"/>
      <c r="BJ39" s="1707"/>
      <c r="BK39" s="1707"/>
      <c r="BL39" s="1707"/>
      <c r="BM39" s="1707"/>
      <c r="BN39" s="1707"/>
      <c r="BO39" s="1707"/>
      <c r="BP39" s="1707"/>
      <c r="BQ39" s="1707"/>
      <c r="BR39" s="1707"/>
      <c r="BS39" s="1707"/>
      <c r="BT39" s="1707"/>
      <c r="BU39" s="1707"/>
      <c r="BV39" s="1707"/>
      <c r="BW39" s="1707"/>
      <c r="BX39" s="1708"/>
    </row>
    <row r="40" spans="2:81" ht="19.5" customHeight="1">
      <c r="B40" s="1808"/>
      <c r="C40" s="187"/>
      <c r="D40" s="251" t="s">
        <v>806</v>
      </c>
      <c r="E40" s="1714"/>
      <c r="F40" s="1690"/>
      <c r="G40" s="1690"/>
      <c r="H40" s="1690"/>
      <c r="I40" s="1690"/>
      <c r="J40" s="1690"/>
      <c r="K40" s="1690"/>
      <c r="L40" s="1690"/>
      <c r="M40" s="1690"/>
      <c r="N40" s="1690"/>
      <c r="O40" s="1690"/>
      <c r="P40" s="1690"/>
      <c r="Q40" s="1690"/>
      <c r="R40" s="1690"/>
      <c r="S40" s="1690"/>
      <c r="T40" s="1690"/>
      <c r="U40" s="1690"/>
      <c r="V40" s="1691"/>
      <c r="W40" s="1714"/>
      <c r="X40" s="1690"/>
      <c r="Y40" s="1690"/>
      <c r="Z40" s="1690"/>
      <c r="AA40" s="1690"/>
      <c r="AB40" s="1690"/>
      <c r="AC40" s="1690"/>
      <c r="AD40" s="1690"/>
      <c r="AE40" s="1690"/>
      <c r="AF40" s="1690"/>
      <c r="AG40" s="1690"/>
      <c r="AH40" s="1690"/>
      <c r="AI40" s="1690"/>
      <c r="AJ40" s="1690"/>
      <c r="AK40" s="1690"/>
      <c r="AL40" s="1690"/>
      <c r="AM40" s="1690"/>
      <c r="AN40" s="1691"/>
      <c r="AO40" s="1714"/>
      <c r="AP40" s="1690"/>
      <c r="AQ40" s="1690"/>
      <c r="AR40" s="1690"/>
      <c r="AS40" s="1690"/>
      <c r="AT40" s="1690"/>
      <c r="AU40" s="1690"/>
      <c r="AV40" s="1690"/>
      <c r="AW40" s="1690"/>
      <c r="AX40" s="1690"/>
      <c r="AY40" s="1690"/>
      <c r="AZ40" s="1690"/>
      <c r="BA40" s="1690"/>
      <c r="BB40" s="1690"/>
      <c r="BC40" s="1690"/>
      <c r="BD40" s="1690"/>
      <c r="BE40" s="1690"/>
      <c r="BF40" s="1691"/>
      <c r="BG40" s="1714"/>
      <c r="BH40" s="1690"/>
      <c r="BI40" s="1690"/>
      <c r="BJ40" s="1690"/>
      <c r="BK40" s="1690"/>
      <c r="BL40" s="1690"/>
      <c r="BM40" s="1690"/>
      <c r="BN40" s="1690"/>
      <c r="BO40" s="1690"/>
      <c r="BP40" s="1690"/>
      <c r="BQ40" s="1690"/>
      <c r="BR40" s="1690"/>
      <c r="BS40" s="1690"/>
      <c r="BT40" s="1690"/>
      <c r="BU40" s="1690"/>
      <c r="BV40" s="1690"/>
      <c r="BW40" s="1690"/>
      <c r="BX40" s="1691"/>
      <c r="CC40"/>
    </row>
    <row r="41" spans="2:76" ht="19.5" customHeight="1" thickBot="1">
      <c r="B41" s="1808"/>
      <c r="C41" s="187"/>
      <c r="D41" s="254"/>
      <c r="E41" s="1755"/>
      <c r="F41" s="1756"/>
      <c r="G41" s="1756"/>
      <c r="H41" s="1756"/>
      <c r="I41" s="1756"/>
      <c r="J41" s="1756"/>
      <c r="K41" s="1756"/>
      <c r="L41" s="1756"/>
      <c r="M41" s="1756"/>
      <c r="N41" s="1756"/>
      <c r="O41" s="1756"/>
      <c r="P41" s="1756"/>
      <c r="Q41" s="1756"/>
      <c r="R41" s="1756"/>
      <c r="S41" s="1756"/>
      <c r="T41" s="1756"/>
      <c r="U41" s="1756"/>
      <c r="V41" s="1757"/>
      <c r="W41" s="1755"/>
      <c r="X41" s="1756"/>
      <c r="Y41" s="1756"/>
      <c r="Z41" s="1756"/>
      <c r="AA41" s="1756"/>
      <c r="AB41" s="1756"/>
      <c r="AC41" s="1756"/>
      <c r="AD41" s="1756"/>
      <c r="AE41" s="1756"/>
      <c r="AF41" s="1756"/>
      <c r="AG41" s="1756"/>
      <c r="AH41" s="1756"/>
      <c r="AI41" s="1756"/>
      <c r="AJ41" s="1756"/>
      <c r="AK41" s="1756"/>
      <c r="AL41" s="1756"/>
      <c r="AM41" s="1756"/>
      <c r="AN41" s="1757"/>
      <c r="AO41" s="1755"/>
      <c r="AP41" s="1756"/>
      <c r="AQ41" s="1756"/>
      <c r="AR41" s="1756"/>
      <c r="AS41" s="1756"/>
      <c r="AT41" s="1756"/>
      <c r="AU41" s="1756"/>
      <c r="AV41" s="1756"/>
      <c r="AW41" s="1756"/>
      <c r="AX41" s="1756"/>
      <c r="AY41" s="1756"/>
      <c r="AZ41" s="1756"/>
      <c r="BA41" s="1756"/>
      <c r="BB41" s="1756"/>
      <c r="BC41" s="1756"/>
      <c r="BD41" s="1756"/>
      <c r="BE41" s="1756"/>
      <c r="BF41" s="1757"/>
      <c r="BG41" s="1755"/>
      <c r="BH41" s="1756"/>
      <c r="BI41" s="1756"/>
      <c r="BJ41" s="1756"/>
      <c r="BK41" s="1756"/>
      <c r="BL41" s="1756"/>
      <c r="BM41" s="1756"/>
      <c r="BN41" s="1756"/>
      <c r="BO41" s="1756"/>
      <c r="BP41" s="1756"/>
      <c r="BQ41" s="1756"/>
      <c r="BR41" s="1756"/>
      <c r="BS41" s="1756"/>
      <c r="BT41" s="1756"/>
      <c r="BU41" s="1756"/>
      <c r="BV41" s="1756"/>
      <c r="BW41" s="1756"/>
      <c r="BX41" s="1757"/>
    </row>
    <row r="42" spans="2:76" ht="19.5" customHeight="1" thickBot="1" thickTop="1">
      <c r="B42" s="1809"/>
      <c r="C42" s="188"/>
      <c r="D42" s="189" t="s">
        <v>1203</v>
      </c>
      <c r="E42" s="1746"/>
      <c r="F42" s="1747"/>
      <c r="G42" s="1747"/>
      <c r="H42" s="1747"/>
      <c r="I42" s="1747"/>
      <c r="J42" s="1747"/>
      <c r="K42" s="1747"/>
      <c r="L42" s="1747"/>
      <c r="M42" s="1747"/>
      <c r="N42" s="1747"/>
      <c r="O42" s="1747"/>
      <c r="P42" s="1747"/>
      <c r="Q42" s="1747"/>
      <c r="R42" s="1747"/>
      <c r="S42" s="1747"/>
      <c r="T42" s="1747"/>
      <c r="U42" s="1747"/>
      <c r="V42" s="1748"/>
      <c r="W42" s="1746"/>
      <c r="X42" s="1747"/>
      <c r="Y42" s="1747"/>
      <c r="Z42" s="1747"/>
      <c r="AA42" s="1747"/>
      <c r="AB42" s="1747"/>
      <c r="AC42" s="1747"/>
      <c r="AD42" s="1747"/>
      <c r="AE42" s="1747"/>
      <c r="AF42" s="1747"/>
      <c r="AG42" s="1747"/>
      <c r="AH42" s="1747"/>
      <c r="AI42" s="1747"/>
      <c r="AJ42" s="1747"/>
      <c r="AK42" s="1747"/>
      <c r="AL42" s="1747"/>
      <c r="AM42" s="1747"/>
      <c r="AN42" s="1748"/>
      <c r="AO42" s="1746"/>
      <c r="AP42" s="1747"/>
      <c r="AQ42" s="1747"/>
      <c r="AR42" s="1747"/>
      <c r="AS42" s="1747"/>
      <c r="AT42" s="1747"/>
      <c r="AU42" s="1747"/>
      <c r="AV42" s="1747"/>
      <c r="AW42" s="1747"/>
      <c r="AX42" s="1747"/>
      <c r="AY42" s="1747"/>
      <c r="AZ42" s="1747"/>
      <c r="BA42" s="1747"/>
      <c r="BB42" s="1747"/>
      <c r="BC42" s="1747"/>
      <c r="BD42" s="1747"/>
      <c r="BE42" s="1747"/>
      <c r="BF42" s="1748"/>
      <c r="BG42" s="1746"/>
      <c r="BH42" s="1747"/>
      <c r="BI42" s="1747"/>
      <c r="BJ42" s="1747"/>
      <c r="BK42" s="1747"/>
      <c r="BL42" s="1747"/>
      <c r="BM42" s="1747"/>
      <c r="BN42" s="1747"/>
      <c r="BO42" s="1747"/>
      <c r="BP42" s="1747"/>
      <c r="BQ42" s="1747"/>
      <c r="BR42" s="1747"/>
      <c r="BS42" s="1747"/>
      <c r="BT42" s="1747"/>
      <c r="BU42" s="1747"/>
      <c r="BV42" s="1747"/>
      <c r="BW42" s="1747"/>
      <c r="BX42" s="1748"/>
    </row>
    <row r="43" spans="2:76" ht="19.5" customHeight="1">
      <c r="B43" s="1763" t="s">
        <v>1569</v>
      </c>
      <c r="C43" s="190" t="s">
        <v>763</v>
      </c>
      <c r="D43" s="426" t="s">
        <v>919</v>
      </c>
      <c r="E43" s="1728"/>
      <c r="F43" s="1729"/>
      <c r="G43" s="1729"/>
      <c r="H43" s="1729"/>
      <c r="I43" s="1729"/>
      <c r="J43" s="1729"/>
      <c r="K43" s="1729"/>
      <c r="L43" s="1729"/>
      <c r="M43" s="1729"/>
      <c r="N43" s="1729"/>
      <c r="O43" s="1729"/>
      <c r="P43" s="1729"/>
      <c r="Q43" s="1729"/>
      <c r="R43" s="1729"/>
      <c r="S43" s="1729"/>
      <c r="T43" s="1729"/>
      <c r="U43" s="1729"/>
      <c r="V43" s="1730"/>
      <c r="W43" s="1728"/>
      <c r="X43" s="1729"/>
      <c r="Y43" s="1729"/>
      <c r="Z43" s="1729"/>
      <c r="AA43" s="1729"/>
      <c r="AB43" s="1729"/>
      <c r="AC43" s="1729"/>
      <c r="AD43" s="1729"/>
      <c r="AE43" s="1729"/>
      <c r="AF43" s="1729"/>
      <c r="AG43" s="1729"/>
      <c r="AH43" s="1729"/>
      <c r="AI43" s="1729"/>
      <c r="AJ43" s="1729"/>
      <c r="AK43" s="1729"/>
      <c r="AL43" s="1729"/>
      <c r="AM43" s="1729"/>
      <c r="AN43" s="1730"/>
      <c r="AO43" s="1728"/>
      <c r="AP43" s="1729"/>
      <c r="AQ43" s="1729"/>
      <c r="AR43" s="1729"/>
      <c r="AS43" s="1729"/>
      <c r="AT43" s="1729"/>
      <c r="AU43" s="1729"/>
      <c r="AV43" s="1729"/>
      <c r="AW43" s="1729"/>
      <c r="AX43" s="1729"/>
      <c r="AY43" s="1729"/>
      <c r="AZ43" s="1729"/>
      <c r="BA43" s="1729"/>
      <c r="BB43" s="1729"/>
      <c r="BC43" s="1729"/>
      <c r="BD43" s="1729"/>
      <c r="BE43" s="1729"/>
      <c r="BF43" s="1730"/>
      <c r="BG43" s="1718" t="s">
        <v>923</v>
      </c>
      <c r="BH43" s="1719"/>
      <c r="BI43" s="1719"/>
      <c r="BJ43" s="1719"/>
      <c r="BK43" s="1719"/>
      <c r="BL43" s="1719"/>
      <c r="BM43" s="1719"/>
      <c r="BN43" s="1719"/>
      <c r="BO43" s="1719"/>
      <c r="BP43" s="1719"/>
      <c r="BQ43" s="1719"/>
      <c r="BR43" s="1719"/>
      <c r="BS43" s="1719"/>
      <c r="BT43" s="1719"/>
      <c r="BU43" s="1719"/>
      <c r="BV43" s="1719"/>
      <c r="BW43" s="1719"/>
      <c r="BX43" s="1720"/>
    </row>
    <row r="44" spans="2:76" ht="19.5" customHeight="1">
      <c r="B44" s="1764"/>
      <c r="C44" s="191"/>
      <c r="D44" s="427" t="s">
        <v>920</v>
      </c>
      <c r="E44" s="1692"/>
      <c r="F44" s="1693"/>
      <c r="G44" s="1693"/>
      <c r="H44" s="1693"/>
      <c r="I44" s="1693"/>
      <c r="J44" s="1693"/>
      <c r="K44" s="1693"/>
      <c r="L44" s="1693"/>
      <c r="M44" s="1693"/>
      <c r="N44" s="1693"/>
      <c r="O44" s="1693"/>
      <c r="P44" s="1693"/>
      <c r="Q44" s="1693"/>
      <c r="R44" s="1693"/>
      <c r="S44" s="1693"/>
      <c r="T44" s="1693"/>
      <c r="U44" s="1693"/>
      <c r="V44" s="1694"/>
      <c r="W44" s="1692"/>
      <c r="X44" s="1693"/>
      <c r="Y44" s="1693"/>
      <c r="Z44" s="1693"/>
      <c r="AA44" s="1693"/>
      <c r="AB44" s="1693"/>
      <c r="AC44" s="1693"/>
      <c r="AD44" s="1693"/>
      <c r="AE44" s="1693"/>
      <c r="AF44" s="1693"/>
      <c r="AG44" s="1693"/>
      <c r="AH44" s="1693"/>
      <c r="AI44" s="1693"/>
      <c r="AJ44" s="1693"/>
      <c r="AK44" s="1693"/>
      <c r="AL44" s="1693"/>
      <c r="AM44" s="1693"/>
      <c r="AN44" s="1694"/>
      <c r="AO44" s="1692"/>
      <c r="AP44" s="1693"/>
      <c r="AQ44" s="1693"/>
      <c r="AR44" s="1693"/>
      <c r="AS44" s="1693"/>
      <c r="AT44" s="1693"/>
      <c r="AU44" s="1693"/>
      <c r="AV44" s="1693"/>
      <c r="AW44" s="1693"/>
      <c r="AX44" s="1693"/>
      <c r="AY44" s="1693"/>
      <c r="AZ44" s="1693"/>
      <c r="BA44" s="1693"/>
      <c r="BB44" s="1693"/>
      <c r="BC44" s="1693"/>
      <c r="BD44" s="1693"/>
      <c r="BE44" s="1693"/>
      <c r="BF44" s="1694"/>
      <c r="BG44" s="1721" t="s">
        <v>920</v>
      </c>
      <c r="BH44" s="1722"/>
      <c r="BI44" s="1722"/>
      <c r="BJ44" s="1722"/>
      <c r="BK44" s="1688" t="s">
        <v>1523</v>
      </c>
      <c r="BL44" s="1688"/>
      <c r="BM44" s="1688"/>
      <c r="BN44" s="1727"/>
      <c r="BO44" s="1687" t="s">
        <v>1522</v>
      </c>
      <c r="BP44" s="1688"/>
      <c r="BQ44" s="428" t="s">
        <v>926</v>
      </c>
      <c r="BR44" s="1688"/>
      <c r="BS44" s="1688"/>
      <c r="BT44" s="1688"/>
      <c r="BU44" s="1688"/>
      <c r="BV44" s="1688"/>
      <c r="BW44" s="1688"/>
      <c r="BX44" s="429" t="s">
        <v>927</v>
      </c>
    </row>
    <row r="45" spans="2:76" ht="19.5" customHeight="1">
      <c r="B45" s="1764"/>
      <c r="C45" s="191"/>
      <c r="D45" s="425" t="s">
        <v>921</v>
      </c>
      <c r="E45" s="1697"/>
      <c r="F45" s="1698"/>
      <c r="G45" s="1698"/>
      <c r="H45" s="1698"/>
      <c r="I45" s="1698"/>
      <c r="J45" s="1698"/>
      <c r="K45" s="1698"/>
      <c r="L45" s="1698"/>
      <c r="M45" s="1698"/>
      <c r="N45" s="1698"/>
      <c r="O45" s="1698"/>
      <c r="P45" s="1698"/>
      <c r="Q45" s="1698"/>
      <c r="R45" s="1698"/>
      <c r="S45" s="1698"/>
      <c r="T45" s="1698"/>
      <c r="U45" s="1698"/>
      <c r="V45" s="1699"/>
      <c r="W45" s="1697"/>
      <c r="X45" s="1698"/>
      <c r="Y45" s="1698"/>
      <c r="Z45" s="1698"/>
      <c r="AA45" s="1698"/>
      <c r="AB45" s="1698"/>
      <c r="AC45" s="1698"/>
      <c r="AD45" s="1698"/>
      <c r="AE45" s="1698"/>
      <c r="AF45" s="1698"/>
      <c r="AG45" s="1698"/>
      <c r="AH45" s="1698"/>
      <c r="AI45" s="1698"/>
      <c r="AJ45" s="1698"/>
      <c r="AK45" s="1698"/>
      <c r="AL45" s="1698"/>
      <c r="AM45" s="1698"/>
      <c r="AN45" s="1699"/>
      <c r="AO45" s="1697"/>
      <c r="AP45" s="1698"/>
      <c r="AQ45" s="1698"/>
      <c r="AR45" s="1698"/>
      <c r="AS45" s="1698"/>
      <c r="AT45" s="1698"/>
      <c r="AU45" s="1698"/>
      <c r="AV45" s="1698"/>
      <c r="AW45" s="1698"/>
      <c r="AX45" s="1698"/>
      <c r="AY45" s="1698"/>
      <c r="AZ45" s="1698"/>
      <c r="BA45" s="1698"/>
      <c r="BB45" s="1698"/>
      <c r="BC45" s="1698"/>
      <c r="BD45" s="1698"/>
      <c r="BE45" s="1698"/>
      <c r="BF45" s="1699"/>
      <c r="BG45" s="1721" t="s">
        <v>924</v>
      </c>
      <c r="BH45" s="1722"/>
      <c r="BI45" s="1722"/>
      <c r="BJ45" s="1722"/>
      <c r="BK45" s="1688" t="s">
        <v>1523</v>
      </c>
      <c r="BL45" s="1688"/>
      <c r="BM45" s="1688"/>
      <c r="BN45" s="1727"/>
      <c r="BO45" s="1687" t="s">
        <v>1522</v>
      </c>
      <c r="BP45" s="1688"/>
      <c r="BQ45" s="428" t="s">
        <v>926</v>
      </c>
      <c r="BR45" s="1688"/>
      <c r="BS45" s="1688"/>
      <c r="BT45" s="1688"/>
      <c r="BU45" s="1688"/>
      <c r="BV45" s="1688"/>
      <c r="BW45" s="1688"/>
      <c r="BX45" s="429" t="s">
        <v>927</v>
      </c>
    </row>
    <row r="46" spans="2:76" ht="19.5" customHeight="1">
      <c r="B46" s="1764"/>
      <c r="C46" s="191"/>
      <c r="D46" s="1725" t="s">
        <v>925</v>
      </c>
      <c r="E46" s="1689"/>
      <c r="F46" s="1690"/>
      <c r="G46" s="1690"/>
      <c r="H46" s="1690"/>
      <c r="I46" s="1690"/>
      <c r="J46" s="1690"/>
      <c r="K46" s="1690"/>
      <c r="L46" s="1690"/>
      <c r="M46" s="1690"/>
      <c r="N46" s="1690"/>
      <c r="O46" s="1690"/>
      <c r="P46" s="1690"/>
      <c r="Q46" s="1690"/>
      <c r="R46" s="1690"/>
      <c r="S46" s="1690"/>
      <c r="T46" s="1690"/>
      <c r="U46" s="1690"/>
      <c r="V46" s="1691"/>
      <c r="W46" s="1689"/>
      <c r="X46" s="1690"/>
      <c r="Y46" s="1690"/>
      <c r="Z46" s="1690"/>
      <c r="AA46" s="1690"/>
      <c r="AB46" s="1690"/>
      <c r="AC46" s="1690"/>
      <c r="AD46" s="1690"/>
      <c r="AE46" s="1690"/>
      <c r="AF46" s="1690"/>
      <c r="AG46" s="1690"/>
      <c r="AH46" s="1690"/>
      <c r="AI46" s="1690"/>
      <c r="AJ46" s="1690"/>
      <c r="AK46" s="1690"/>
      <c r="AL46" s="1690"/>
      <c r="AM46" s="1690"/>
      <c r="AN46" s="1691"/>
      <c r="AO46" s="1689"/>
      <c r="AP46" s="1690"/>
      <c r="AQ46" s="1690"/>
      <c r="AR46" s="1690"/>
      <c r="AS46" s="1690"/>
      <c r="AT46" s="1690"/>
      <c r="AU46" s="1690"/>
      <c r="AV46" s="1690"/>
      <c r="AW46" s="1690"/>
      <c r="AX46" s="1690"/>
      <c r="AY46" s="1690"/>
      <c r="AZ46" s="1690"/>
      <c r="BA46" s="1690"/>
      <c r="BB46" s="1690"/>
      <c r="BC46" s="1690"/>
      <c r="BD46" s="1690"/>
      <c r="BE46" s="1690"/>
      <c r="BF46" s="1691"/>
      <c r="BG46" s="1695" t="s">
        <v>1473</v>
      </c>
      <c r="BH46" s="1696"/>
      <c r="BI46" s="1696"/>
      <c r="BJ46" s="1696"/>
      <c r="BK46" s="1688" t="s">
        <v>1523</v>
      </c>
      <c r="BL46" s="1688"/>
      <c r="BM46" s="1688"/>
      <c r="BN46" s="1727"/>
      <c r="BO46" s="1687" t="s">
        <v>1522</v>
      </c>
      <c r="BP46" s="1688"/>
      <c r="BQ46" s="428" t="s">
        <v>926</v>
      </c>
      <c r="BR46" s="1688"/>
      <c r="BS46" s="1688"/>
      <c r="BT46" s="1688"/>
      <c r="BU46" s="1688"/>
      <c r="BV46" s="1688"/>
      <c r="BW46" s="1688"/>
      <c r="BX46" s="429" t="s">
        <v>927</v>
      </c>
    </row>
    <row r="47" spans="2:76" ht="19.5" customHeight="1">
      <c r="B47" s="1764"/>
      <c r="C47" s="191"/>
      <c r="D47" s="1726"/>
      <c r="E47" s="1692"/>
      <c r="F47" s="1693"/>
      <c r="G47" s="1693"/>
      <c r="H47" s="1693"/>
      <c r="I47" s="1693"/>
      <c r="J47" s="1693"/>
      <c r="K47" s="1693"/>
      <c r="L47" s="1693"/>
      <c r="M47" s="1693"/>
      <c r="N47" s="1693"/>
      <c r="O47" s="1693"/>
      <c r="P47" s="1693"/>
      <c r="Q47" s="1693"/>
      <c r="R47" s="1693"/>
      <c r="S47" s="1693"/>
      <c r="T47" s="1693"/>
      <c r="U47" s="1693"/>
      <c r="V47" s="1694"/>
      <c r="W47" s="1692"/>
      <c r="X47" s="1693"/>
      <c r="Y47" s="1693"/>
      <c r="Z47" s="1693"/>
      <c r="AA47" s="1693"/>
      <c r="AB47" s="1693"/>
      <c r="AC47" s="1693"/>
      <c r="AD47" s="1693"/>
      <c r="AE47" s="1693"/>
      <c r="AF47" s="1693"/>
      <c r="AG47" s="1693"/>
      <c r="AH47" s="1693"/>
      <c r="AI47" s="1693"/>
      <c r="AJ47" s="1693"/>
      <c r="AK47" s="1693"/>
      <c r="AL47" s="1693"/>
      <c r="AM47" s="1693"/>
      <c r="AN47" s="1694"/>
      <c r="AO47" s="1692"/>
      <c r="AP47" s="1693"/>
      <c r="AQ47" s="1693"/>
      <c r="AR47" s="1693"/>
      <c r="AS47" s="1693"/>
      <c r="AT47" s="1693"/>
      <c r="AU47" s="1693"/>
      <c r="AV47" s="1693"/>
      <c r="AW47" s="1693"/>
      <c r="AX47" s="1693"/>
      <c r="AY47" s="1693"/>
      <c r="AZ47" s="1693"/>
      <c r="BA47" s="1693"/>
      <c r="BB47" s="1693"/>
      <c r="BC47" s="1693"/>
      <c r="BD47" s="1693"/>
      <c r="BE47" s="1693"/>
      <c r="BF47" s="1694"/>
      <c r="BG47" s="1723" t="s">
        <v>811</v>
      </c>
      <c r="BH47" s="1724"/>
      <c r="BI47" s="1724"/>
      <c r="BJ47" s="1724"/>
      <c r="BK47" s="1688" t="s">
        <v>1523</v>
      </c>
      <c r="BL47" s="1688"/>
      <c r="BM47" s="1688"/>
      <c r="BN47" s="1727"/>
      <c r="BO47" s="1687" t="s">
        <v>1522</v>
      </c>
      <c r="BP47" s="1688"/>
      <c r="BQ47" s="428" t="s">
        <v>926</v>
      </c>
      <c r="BR47" s="1688"/>
      <c r="BS47" s="1688"/>
      <c r="BT47" s="1688"/>
      <c r="BU47" s="1688"/>
      <c r="BV47" s="1688"/>
      <c r="BW47" s="1688"/>
      <c r="BX47" s="429" t="s">
        <v>927</v>
      </c>
    </row>
    <row r="48" spans="2:76" ht="19.5" customHeight="1">
      <c r="B48" s="1764"/>
      <c r="C48" s="191"/>
      <c r="D48" s="1716" t="s">
        <v>922</v>
      </c>
      <c r="E48" s="1695" t="s">
        <v>807</v>
      </c>
      <c r="F48" s="1696"/>
      <c r="G48" s="1696"/>
      <c r="H48" s="1696"/>
      <c r="I48" s="1735"/>
      <c r="J48" s="1735"/>
      <c r="K48" s="1735"/>
      <c r="L48" s="1732" t="s">
        <v>1472</v>
      </c>
      <c r="M48" s="1732"/>
      <c r="N48" s="1732"/>
      <c r="O48" s="1844" t="s">
        <v>809</v>
      </c>
      <c r="P48" s="1732"/>
      <c r="Q48" s="1732"/>
      <c r="R48" s="1735"/>
      <c r="S48" s="1735"/>
      <c r="T48" s="1735"/>
      <c r="U48" s="1733" t="s">
        <v>810</v>
      </c>
      <c r="V48" s="1734"/>
      <c r="W48" s="1695" t="s">
        <v>1473</v>
      </c>
      <c r="X48" s="1696"/>
      <c r="Y48" s="1696"/>
      <c r="Z48" s="1696"/>
      <c r="AA48" s="1735"/>
      <c r="AB48" s="1735"/>
      <c r="AC48" s="1735"/>
      <c r="AD48" s="1732" t="s">
        <v>1472</v>
      </c>
      <c r="AE48" s="1732"/>
      <c r="AF48" s="1732"/>
      <c r="AG48" s="1844" t="s">
        <v>809</v>
      </c>
      <c r="AH48" s="1732"/>
      <c r="AI48" s="1732"/>
      <c r="AJ48" s="1735"/>
      <c r="AK48" s="1735"/>
      <c r="AL48" s="1735"/>
      <c r="AM48" s="1733" t="s">
        <v>810</v>
      </c>
      <c r="AN48" s="1734"/>
      <c r="AO48" s="1695" t="s">
        <v>1473</v>
      </c>
      <c r="AP48" s="1696"/>
      <c r="AQ48" s="1696"/>
      <c r="AR48" s="1696"/>
      <c r="AS48" s="1735"/>
      <c r="AT48" s="1735"/>
      <c r="AU48" s="1735"/>
      <c r="AV48" s="1732" t="s">
        <v>1472</v>
      </c>
      <c r="AW48" s="1732"/>
      <c r="AX48" s="1732"/>
      <c r="AY48" s="1844" t="s">
        <v>809</v>
      </c>
      <c r="AZ48" s="1732"/>
      <c r="BA48" s="1732"/>
      <c r="BB48" s="1735"/>
      <c r="BC48" s="1735"/>
      <c r="BD48" s="1735"/>
      <c r="BE48" s="1733" t="s">
        <v>810</v>
      </c>
      <c r="BF48" s="1734"/>
      <c r="BG48" s="1871" t="s">
        <v>809</v>
      </c>
      <c r="BH48" s="1872"/>
      <c r="BI48" s="1872"/>
      <c r="BJ48" s="1872"/>
      <c r="BK48" s="1688" t="s">
        <v>1523</v>
      </c>
      <c r="BL48" s="1688"/>
      <c r="BM48" s="1688"/>
      <c r="BN48" s="1727"/>
      <c r="BO48" s="1687" t="s">
        <v>1522</v>
      </c>
      <c r="BP48" s="1688"/>
      <c r="BQ48" s="428" t="s">
        <v>926</v>
      </c>
      <c r="BR48" s="1688"/>
      <c r="BS48" s="1688"/>
      <c r="BT48" s="1688"/>
      <c r="BU48" s="1688"/>
      <c r="BV48" s="1688"/>
      <c r="BW48" s="1688"/>
      <c r="BX48" s="429" t="s">
        <v>927</v>
      </c>
    </row>
    <row r="49" spans="2:76" ht="19.5" customHeight="1">
      <c r="B49" s="1764"/>
      <c r="C49" s="191" t="s">
        <v>1479</v>
      </c>
      <c r="D49" s="1717"/>
      <c r="E49" s="1843" t="s">
        <v>811</v>
      </c>
      <c r="F49" s="1724"/>
      <c r="G49" s="1724"/>
      <c r="H49" s="1724"/>
      <c r="I49" s="1743"/>
      <c r="J49" s="1743"/>
      <c r="K49" s="1743"/>
      <c r="L49" s="1724" t="s">
        <v>810</v>
      </c>
      <c r="M49" s="1724"/>
      <c r="N49" s="1783"/>
      <c r="O49" s="1731" t="s">
        <v>812</v>
      </c>
      <c r="P49" s="1724"/>
      <c r="Q49" s="1724"/>
      <c r="R49" s="1743"/>
      <c r="S49" s="1743"/>
      <c r="T49" s="1743"/>
      <c r="U49" s="1724" t="s">
        <v>813</v>
      </c>
      <c r="V49" s="1759"/>
      <c r="W49" s="1723" t="s">
        <v>811</v>
      </c>
      <c r="X49" s="1724"/>
      <c r="Y49" s="1724"/>
      <c r="Z49" s="1724"/>
      <c r="AA49" s="1743"/>
      <c r="AB49" s="1743"/>
      <c r="AC49" s="1743"/>
      <c r="AD49" s="1724" t="s">
        <v>810</v>
      </c>
      <c r="AE49" s="1724"/>
      <c r="AF49" s="1783"/>
      <c r="AG49" s="1731" t="s">
        <v>812</v>
      </c>
      <c r="AH49" s="1724"/>
      <c r="AI49" s="1724"/>
      <c r="AJ49" s="1743"/>
      <c r="AK49" s="1743"/>
      <c r="AL49" s="1743"/>
      <c r="AM49" s="1724" t="s">
        <v>813</v>
      </c>
      <c r="AN49" s="1759"/>
      <c r="AO49" s="1723" t="s">
        <v>811</v>
      </c>
      <c r="AP49" s="1724"/>
      <c r="AQ49" s="1724"/>
      <c r="AR49" s="1724"/>
      <c r="AS49" s="1743"/>
      <c r="AT49" s="1743"/>
      <c r="AU49" s="1743"/>
      <c r="AV49" s="1724" t="s">
        <v>810</v>
      </c>
      <c r="AW49" s="1724"/>
      <c r="AX49" s="1783"/>
      <c r="AY49" s="1731" t="s">
        <v>812</v>
      </c>
      <c r="AZ49" s="1724"/>
      <c r="BA49" s="1724"/>
      <c r="BB49" s="1743"/>
      <c r="BC49" s="1743"/>
      <c r="BD49" s="1743"/>
      <c r="BE49" s="1724" t="s">
        <v>813</v>
      </c>
      <c r="BF49" s="1759"/>
      <c r="BG49" s="1723" t="s">
        <v>812</v>
      </c>
      <c r="BH49" s="1724"/>
      <c r="BI49" s="1724"/>
      <c r="BJ49" s="1724"/>
      <c r="BK49" s="1846" t="s">
        <v>1523</v>
      </c>
      <c r="BL49" s="1846"/>
      <c r="BM49" s="1846"/>
      <c r="BN49" s="1874"/>
      <c r="BO49" s="1873" t="s">
        <v>1522</v>
      </c>
      <c r="BP49" s="1846"/>
      <c r="BQ49" s="430" t="s">
        <v>926</v>
      </c>
      <c r="BR49" s="1846"/>
      <c r="BS49" s="1846"/>
      <c r="BT49" s="1846"/>
      <c r="BU49" s="1846"/>
      <c r="BV49" s="1846"/>
      <c r="BW49" s="1846"/>
      <c r="BX49" s="431" t="s">
        <v>927</v>
      </c>
    </row>
    <row r="50" spans="2:76" ht="19.5" customHeight="1" thickBot="1">
      <c r="B50" s="1765"/>
      <c r="C50" s="30"/>
      <c r="D50" s="69" t="s">
        <v>814</v>
      </c>
      <c r="E50" s="1842" t="s">
        <v>815</v>
      </c>
      <c r="F50" s="1753"/>
      <c r="G50" s="1753"/>
      <c r="H50" s="1753"/>
      <c r="I50" s="1752"/>
      <c r="J50" s="1752"/>
      <c r="K50" s="1752"/>
      <c r="L50" s="1768" t="s">
        <v>816</v>
      </c>
      <c r="M50" s="1768"/>
      <c r="N50" s="1768"/>
      <c r="O50" s="1767" t="s">
        <v>817</v>
      </c>
      <c r="P50" s="1768"/>
      <c r="Q50" s="1768"/>
      <c r="R50" s="1758"/>
      <c r="S50" s="1758"/>
      <c r="T50" s="1758"/>
      <c r="U50" s="1753" t="s">
        <v>816</v>
      </c>
      <c r="V50" s="1754"/>
      <c r="W50" s="1842" t="s">
        <v>815</v>
      </c>
      <c r="X50" s="1753"/>
      <c r="Y50" s="1753"/>
      <c r="Z50" s="1753"/>
      <c r="AA50" s="1752"/>
      <c r="AB50" s="1752"/>
      <c r="AC50" s="1752"/>
      <c r="AD50" s="1768" t="s">
        <v>816</v>
      </c>
      <c r="AE50" s="1768"/>
      <c r="AF50" s="1768"/>
      <c r="AG50" s="1767" t="s">
        <v>817</v>
      </c>
      <c r="AH50" s="1768"/>
      <c r="AI50" s="1768"/>
      <c r="AJ50" s="1758"/>
      <c r="AK50" s="1758"/>
      <c r="AL50" s="1758"/>
      <c r="AM50" s="1753" t="s">
        <v>816</v>
      </c>
      <c r="AN50" s="1754"/>
      <c r="AO50" s="1842" t="s">
        <v>815</v>
      </c>
      <c r="AP50" s="1753"/>
      <c r="AQ50" s="1753"/>
      <c r="AR50" s="1753"/>
      <c r="AS50" s="1752"/>
      <c r="AT50" s="1752"/>
      <c r="AU50" s="1752"/>
      <c r="AV50" s="1768" t="s">
        <v>816</v>
      </c>
      <c r="AW50" s="1768"/>
      <c r="AX50" s="1768"/>
      <c r="AY50" s="1767" t="s">
        <v>817</v>
      </c>
      <c r="AZ50" s="1768"/>
      <c r="BA50" s="1768"/>
      <c r="BB50" s="1758"/>
      <c r="BC50" s="1758"/>
      <c r="BD50" s="1758"/>
      <c r="BE50" s="1753" t="s">
        <v>816</v>
      </c>
      <c r="BF50" s="1754"/>
      <c r="BG50" s="1842" t="s">
        <v>815</v>
      </c>
      <c r="BH50" s="1753"/>
      <c r="BI50" s="1753"/>
      <c r="BJ50" s="1753"/>
      <c r="BK50" s="1876"/>
      <c r="BL50" s="1876"/>
      <c r="BM50" s="1876"/>
      <c r="BN50" s="1875" t="s">
        <v>816</v>
      </c>
      <c r="BO50" s="1875"/>
      <c r="BP50" s="1875"/>
      <c r="BQ50" s="1880" t="s">
        <v>817</v>
      </c>
      <c r="BR50" s="1875"/>
      <c r="BS50" s="1875"/>
      <c r="BT50" s="1879"/>
      <c r="BU50" s="1879"/>
      <c r="BV50" s="1879"/>
      <c r="BW50" s="1753" t="s">
        <v>816</v>
      </c>
      <c r="BX50" s="1754"/>
    </row>
    <row r="51" spans="2:76" ht="19.5" customHeight="1" thickBot="1" thickTop="1">
      <c r="B51" s="1765"/>
      <c r="C51" s="30"/>
      <c r="D51" s="70" t="s">
        <v>1203</v>
      </c>
      <c r="E51" s="1700"/>
      <c r="F51" s="1701"/>
      <c r="G51" s="1701"/>
      <c r="H51" s="1701"/>
      <c r="I51" s="1701"/>
      <c r="J51" s="1701"/>
      <c r="K51" s="1701"/>
      <c r="L51" s="1701"/>
      <c r="M51" s="1701"/>
      <c r="N51" s="1701"/>
      <c r="O51" s="1701"/>
      <c r="P51" s="1701"/>
      <c r="Q51" s="1701"/>
      <c r="R51" s="1701"/>
      <c r="S51" s="1701"/>
      <c r="T51" s="1701"/>
      <c r="U51" s="1701"/>
      <c r="V51" s="1702"/>
      <c r="W51" s="1700"/>
      <c r="X51" s="1701"/>
      <c r="Y51" s="1701"/>
      <c r="Z51" s="1701"/>
      <c r="AA51" s="1701"/>
      <c r="AB51" s="1701"/>
      <c r="AC51" s="1701"/>
      <c r="AD51" s="1701"/>
      <c r="AE51" s="1701"/>
      <c r="AF51" s="1701"/>
      <c r="AG51" s="1701"/>
      <c r="AH51" s="1701"/>
      <c r="AI51" s="1701"/>
      <c r="AJ51" s="1701"/>
      <c r="AK51" s="1701"/>
      <c r="AL51" s="1701"/>
      <c r="AM51" s="1701"/>
      <c r="AN51" s="1702"/>
      <c r="AO51" s="1700"/>
      <c r="AP51" s="1701"/>
      <c r="AQ51" s="1701"/>
      <c r="AR51" s="1701"/>
      <c r="AS51" s="1701"/>
      <c r="AT51" s="1701"/>
      <c r="AU51" s="1701"/>
      <c r="AV51" s="1701"/>
      <c r="AW51" s="1701"/>
      <c r="AX51" s="1701"/>
      <c r="AY51" s="1701"/>
      <c r="AZ51" s="1701"/>
      <c r="BA51" s="1701"/>
      <c r="BB51" s="1701"/>
      <c r="BC51" s="1701"/>
      <c r="BD51" s="1701"/>
      <c r="BE51" s="1701"/>
      <c r="BF51" s="1702"/>
      <c r="BG51" s="1700"/>
      <c r="BH51" s="1701"/>
      <c r="BI51" s="1701"/>
      <c r="BJ51" s="1701"/>
      <c r="BK51" s="1701"/>
      <c r="BL51" s="1701"/>
      <c r="BM51" s="1701"/>
      <c r="BN51" s="1701"/>
      <c r="BO51" s="1701"/>
      <c r="BP51" s="1701"/>
      <c r="BQ51" s="1701"/>
      <c r="BR51" s="1701"/>
      <c r="BS51" s="1701"/>
      <c r="BT51" s="1701"/>
      <c r="BU51" s="1701"/>
      <c r="BV51" s="1701"/>
      <c r="BW51" s="1701"/>
      <c r="BX51" s="1702"/>
    </row>
    <row r="52" spans="2:76" ht="19.5" customHeight="1" thickTop="1">
      <c r="B52" s="1765"/>
      <c r="C52" s="28" t="s">
        <v>732</v>
      </c>
      <c r="D52" s="63" t="s">
        <v>818</v>
      </c>
      <c r="E52" s="1741"/>
      <c r="F52" s="1742"/>
      <c r="G52" s="1742"/>
      <c r="H52" s="1742"/>
      <c r="I52" s="1742"/>
      <c r="J52" s="1742"/>
      <c r="K52" s="1742"/>
      <c r="L52" s="1742"/>
      <c r="M52" s="1742"/>
      <c r="N52" s="1742"/>
      <c r="O52" s="1742"/>
      <c r="P52" s="1742"/>
      <c r="Q52" s="1742"/>
      <c r="R52" s="1742"/>
      <c r="S52" s="1742"/>
      <c r="T52" s="1742"/>
      <c r="U52" s="1742"/>
      <c r="V52" s="1841"/>
      <c r="W52" s="1741"/>
      <c r="X52" s="1742"/>
      <c r="Y52" s="1742"/>
      <c r="Z52" s="1742"/>
      <c r="AA52" s="1742"/>
      <c r="AB52" s="1742"/>
      <c r="AC52" s="1742"/>
      <c r="AD52" s="1742"/>
      <c r="AE52" s="1742"/>
      <c r="AF52" s="1742"/>
      <c r="AG52" s="1742"/>
      <c r="AH52" s="1742"/>
      <c r="AI52" s="1742"/>
      <c r="AJ52" s="1742"/>
      <c r="AK52" s="1742"/>
      <c r="AL52" s="1742"/>
      <c r="AM52" s="1742"/>
      <c r="AN52" s="1841"/>
      <c r="AO52" s="1741"/>
      <c r="AP52" s="1742"/>
      <c r="AQ52" s="1742"/>
      <c r="AR52" s="1742"/>
      <c r="AS52" s="1742"/>
      <c r="AT52" s="1742"/>
      <c r="AU52" s="1742"/>
      <c r="AV52" s="1742"/>
      <c r="AW52" s="1742"/>
      <c r="AX52" s="1742"/>
      <c r="AY52" s="1742"/>
      <c r="AZ52" s="1742"/>
      <c r="BA52" s="1742"/>
      <c r="BB52" s="1742"/>
      <c r="BC52" s="1742"/>
      <c r="BD52" s="1742"/>
      <c r="BE52" s="1742"/>
      <c r="BF52" s="1841"/>
      <c r="BG52" s="1741"/>
      <c r="BH52" s="1742"/>
      <c r="BI52" s="1742"/>
      <c r="BJ52" s="1742"/>
      <c r="BK52" s="1742"/>
      <c r="BL52" s="1742"/>
      <c r="BM52" s="1742"/>
      <c r="BN52" s="1742"/>
      <c r="BO52" s="1742"/>
      <c r="BP52" s="1742"/>
      <c r="BQ52" s="1742"/>
      <c r="BR52" s="1742"/>
      <c r="BS52" s="1742"/>
      <c r="BT52" s="1742"/>
      <c r="BU52" s="1742"/>
      <c r="BV52" s="1742"/>
      <c r="BW52" s="1742"/>
      <c r="BX52" s="1841"/>
    </row>
    <row r="53" spans="2:76" ht="19.5" customHeight="1">
      <c r="B53" s="1765"/>
      <c r="C53" s="29" t="s">
        <v>763</v>
      </c>
      <c r="D53" s="64" t="s">
        <v>819</v>
      </c>
      <c r="E53" s="1751"/>
      <c r="F53" s="1743"/>
      <c r="G53" s="1743"/>
      <c r="H53" s="1743"/>
      <c r="I53" s="1743"/>
      <c r="J53" s="1743"/>
      <c r="K53" s="1743"/>
      <c r="L53" s="1743"/>
      <c r="M53" s="1743"/>
      <c r="N53" s="1743"/>
      <c r="O53" s="1743"/>
      <c r="P53" s="1743"/>
      <c r="Q53" s="1743"/>
      <c r="R53" s="1743"/>
      <c r="S53" s="1743"/>
      <c r="T53" s="1743"/>
      <c r="U53" s="1743"/>
      <c r="V53" s="1811"/>
      <c r="W53" s="1751"/>
      <c r="X53" s="1743"/>
      <c r="Y53" s="1743"/>
      <c r="Z53" s="1743"/>
      <c r="AA53" s="1743"/>
      <c r="AB53" s="1743"/>
      <c r="AC53" s="1743"/>
      <c r="AD53" s="1743"/>
      <c r="AE53" s="1743"/>
      <c r="AF53" s="1743"/>
      <c r="AG53" s="1743"/>
      <c r="AH53" s="1743"/>
      <c r="AI53" s="1743"/>
      <c r="AJ53" s="1743"/>
      <c r="AK53" s="1743"/>
      <c r="AL53" s="1743"/>
      <c r="AM53" s="1743"/>
      <c r="AN53" s="1811"/>
      <c r="AO53" s="1751"/>
      <c r="AP53" s="1743"/>
      <c r="AQ53" s="1743"/>
      <c r="AR53" s="1743"/>
      <c r="AS53" s="1743"/>
      <c r="AT53" s="1743"/>
      <c r="AU53" s="1743"/>
      <c r="AV53" s="1743"/>
      <c r="AW53" s="1743"/>
      <c r="AX53" s="1743"/>
      <c r="AY53" s="1743"/>
      <c r="AZ53" s="1743"/>
      <c r="BA53" s="1743"/>
      <c r="BB53" s="1743"/>
      <c r="BC53" s="1743"/>
      <c r="BD53" s="1743"/>
      <c r="BE53" s="1743"/>
      <c r="BF53" s="1811"/>
      <c r="BG53" s="1751"/>
      <c r="BH53" s="1743"/>
      <c r="BI53" s="1743"/>
      <c r="BJ53" s="1743"/>
      <c r="BK53" s="1743"/>
      <c r="BL53" s="1743"/>
      <c r="BM53" s="1743"/>
      <c r="BN53" s="1743"/>
      <c r="BO53" s="1743"/>
      <c r="BP53" s="1743"/>
      <c r="BQ53" s="1743"/>
      <c r="BR53" s="1743"/>
      <c r="BS53" s="1743"/>
      <c r="BT53" s="1743"/>
      <c r="BU53" s="1743"/>
      <c r="BV53" s="1743"/>
      <c r="BW53" s="1743"/>
      <c r="BX53" s="1811"/>
    </row>
    <row r="54" spans="2:76" ht="19.5" customHeight="1">
      <c r="B54" s="1765"/>
      <c r="C54" s="193"/>
      <c r="D54" s="65" t="s">
        <v>820</v>
      </c>
      <c r="E54" s="1751"/>
      <c r="F54" s="1743"/>
      <c r="G54" s="1743"/>
      <c r="H54" s="1743"/>
      <c r="I54" s="1743"/>
      <c r="J54" s="1743"/>
      <c r="K54" s="1743"/>
      <c r="L54" s="1743"/>
      <c r="M54" s="1743"/>
      <c r="N54" s="1743"/>
      <c r="O54" s="1743"/>
      <c r="P54" s="1743"/>
      <c r="Q54" s="1743"/>
      <c r="R54" s="1743"/>
      <c r="S54" s="1743"/>
      <c r="T54" s="1743"/>
      <c r="U54" s="1743"/>
      <c r="V54" s="1811"/>
      <c r="W54" s="1751"/>
      <c r="X54" s="1743"/>
      <c r="Y54" s="1743"/>
      <c r="Z54" s="1743"/>
      <c r="AA54" s="1743"/>
      <c r="AB54" s="1743"/>
      <c r="AC54" s="1743"/>
      <c r="AD54" s="1743"/>
      <c r="AE54" s="1743"/>
      <c r="AF54" s="1743"/>
      <c r="AG54" s="1743"/>
      <c r="AH54" s="1743"/>
      <c r="AI54" s="1743"/>
      <c r="AJ54" s="1743"/>
      <c r="AK54" s="1743"/>
      <c r="AL54" s="1743"/>
      <c r="AM54" s="1743"/>
      <c r="AN54" s="1811"/>
      <c r="AO54" s="1751"/>
      <c r="AP54" s="1743"/>
      <c r="AQ54" s="1743"/>
      <c r="AR54" s="1743"/>
      <c r="AS54" s="1743"/>
      <c r="AT54" s="1743"/>
      <c r="AU54" s="1743"/>
      <c r="AV54" s="1743"/>
      <c r="AW54" s="1743"/>
      <c r="AX54" s="1743"/>
      <c r="AY54" s="1743"/>
      <c r="AZ54" s="1743"/>
      <c r="BA54" s="1743"/>
      <c r="BB54" s="1743"/>
      <c r="BC54" s="1743"/>
      <c r="BD54" s="1743"/>
      <c r="BE54" s="1743"/>
      <c r="BF54" s="1811"/>
      <c r="BG54" s="1751"/>
      <c r="BH54" s="1743"/>
      <c r="BI54" s="1743"/>
      <c r="BJ54" s="1743"/>
      <c r="BK54" s="1743"/>
      <c r="BL54" s="1743"/>
      <c r="BM54" s="1743"/>
      <c r="BN54" s="1743"/>
      <c r="BO54" s="1743"/>
      <c r="BP54" s="1743"/>
      <c r="BQ54" s="1743"/>
      <c r="BR54" s="1743"/>
      <c r="BS54" s="1743"/>
      <c r="BT54" s="1743"/>
      <c r="BU54" s="1743"/>
      <c r="BV54" s="1743"/>
      <c r="BW54" s="1743"/>
      <c r="BX54" s="1811"/>
    </row>
    <row r="55" spans="2:76" ht="19.5" customHeight="1">
      <c r="B55" s="1765"/>
      <c r="C55" s="29"/>
      <c r="D55" s="65" t="s">
        <v>821</v>
      </c>
      <c r="E55" s="1751"/>
      <c r="F55" s="1743"/>
      <c r="G55" s="1743"/>
      <c r="H55" s="1743"/>
      <c r="I55" s="1743"/>
      <c r="J55" s="1743"/>
      <c r="K55" s="1743"/>
      <c r="L55" s="1743"/>
      <c r="M55" s="1743"/>
      <c r="N55" s="1743"/>
      <c r="O55" s="1743"/>
      <c r="P55" s="1743"/>
      <c r="Q55" s="1743"/>
      <c r="R55" s="1743"/>
      <c r="S55" s="1743"/>
      <c r="T55" s="1743"/>
      <c r="U55" s="1743"/>
      <c r="V55" s="1811"/>
      <c r="W55" s="1751"/>
      <c r="X55" s="1743"/>
      <c r="Y55" s="1743"/>
      <c r="Z55" s="1743"/>
      <c r="AA55" s="1743"/>
      <c r="AB55" s="1743"/>
      <c r="AC55" s="1743"/>
      <c r="AD55" s="1743"/>
      <c r="AE55" s="1743"/>
      <c r="AF55" s="1743"/>
      <c r="AG55" s="1743"/>
      <c r="AH55" s="1743"/>
      <c r="AI55" s="1743"/>
      <c r="AJ55" s="1743"/>
      <c r="AK55" s="1743"/>
      <c r="AL55" s="1743"/>
      <c r="AM55" s="1743"/>
      <c r="AN55" s="1811"/>
      <c r="AO55" s="1751"/>
      <c r="AP55" s="1743"/>
      <c r="AQ55" s="1743"/>
      <c r="AR55" s="1743"/>
      <c r="AS55" s="1743"/>
      <c r="AT55" s="1743"/>
      <c r="AU55" s="1743"/>
      <c r="AV55" s="1743"/>
      <c r="AW55" s="1743"/>
      <c r="AX55" s="1743"/>
      <c r="AY55" s="1743"/>
      <c r="AZ55" s="1743"/>
      <c r="BA55" s="1743"/>
      <c r="BB55" s="1743"/>
      <c r="BC55" s="1743"/>
      <c r="BD55" s="1743"/>
      <c r="BE55" s="1743"/>
      <c r="BF55" s="1811"/>
      <c r="BG55" s="1751"/>
      <c r="BH55" s="1743"/>
      <c r="BI55" s="1743"/>
      <c r="BJ55" s="1743"/>
      <c r="BK55" s="1743"/>
      <c r="BL55" s="1743"/>
      <c r="BM55" s="1743"/>
      <c r="BN55" s="1743"/>
      <c r="BO55" s="1743"/>
      <c r="BP55" s="1743"/>
      <c r="BQ55" s="1743"/>
      <c r="BR55" s="1743"/>
      <c r="BS55" s="1743"/>
      <c r="BT55" s="1743"/>
      <c r="BU55" s="1743"/>
      <c r="BV55" s="1743"/>
      <c r="BW55" s="1743"/>
      <c r="BX55" s="1811"/>
    </row>
    <row r="56" spans="2:76" ht="19.5" customHeight="1">
      <c r="B56" s="1765"/>
      <c r="C56" s="29" t="s">
        <v>1480</v>
      </c>
      <c r="D56" s="64" t="s">
        <v>822</v>
      </c>
      <c r="E56" s="1751"/>
      <c r="F56" s="1743"/>
      <c r="G56" s="1743"/>
      <c r="H56" s="1743"/>
      <c r="I56" s="1743"/>
      <c r="J56" s="1743"/>
      <c r="K56" s="1743"/>
      <c r="L56" s="1743"/>
      <c r="M56" s="1743"/>
      <c r="N56" s="1743"/>
      <c r="O56" s="1743"/>
      <c r="P56" s="1743"/>
      <c r="Q56" s="1743"/>
      <c r="R56" s="1743"/>
      <c r="S56" s="1743"/>
      <c r="T56" s="1739" t="s">
        <v>813</v>
      </c>
      <c r="U56" s="1739"/>
      <c r="V56" s="1740"/>
      <c r="W56" s="1751"/>
      <c r="X56" s="1743"/>
      <c r="Y56" s="1743"/>
      <c r="Z56" s="1743"/>
      <c r="AA56" s="1743"/>
      <c r="AB56" s="1743"/>
      <c r="AC56" s="1743"/>
      <c r="AD56" s="1743"/>
      <c r="AE56" s="1743"/>
      <c r="AF56" s="1743"/>
      <c r="AG56" s="1743"/>
      <c r="AH56" s="1743"/>
      <c r="AI56" s="1743"/>
      <c r="AJ56" s="1743"/>
      <c r="AK56" s="1743"/>
      <c r="AL56" s="1739" t="s">
        <v>813</v>
      </c>
      <c r="AM56" s="1739"/>
      <c r="AN56" s="1740"/>
      <c r="AO56" s="1751"/>
      <c r="AP56" s="1743"/>
      <c r="AQ56" s="1743"/>
      <c r="AR56" s="1743"/>
      <c r="AS56" s="1743"/>
      <c r="AT56" s="1743"/>
      <c r="AU56" s="1743"/>
      <c r="AV56" s="1743"/>
      <c r="AW56" s="1743"/>
      <c r="AX56" s="1743"/>
      <c r="AY56" s="1743"/>
      <c r="AZ56" s="1743"/>
      <c r="BA56" s="1743"/>
      <c r="BB56" s="1743"/>
      <c r="BC56" s="1743"/>
      <c r="BD56" s="1739" t="s">
        <v>813</v>
      </c>
      <c r="BE56" s="1739"/>
      <c r="BF56" s="1740"/>
      <c r="BG56" s="1751"/>
      <c r="BH56" s="1743"/>
      <c r="BI56" s="1743"/>
      <c r="BJ56" s="1743"/>
      <c r="BK56" s="1743"/>
      <c r="BL56" s="1743"/>
      <c r="BM56" s="1743"/>
      <c r="BN56" s="1743"/>
      <c r="BO56" s="1743"/>
      <c r="BP56" s="1743"/>
      <c r="BQ56" s="1743"/>
      <c r="BR56" s="1743"/>
      <c r="BS56" s="1743"/>
      <c r="BT56" s="1743"/>
      <c r="BU56" s="1743"/>
      <c r="BV56" s="1739" t="s">
        <v>771</v>
      </c>
      <c r="BW56" s="1739"/>
      <c r="BX56" s="1740"/>
    </row>
    <row r="57" spans="2:76" ht="19.5" customHeight="1">
      <c r="B57" s="1765"/>
      <c r="C57" s="29"/>
      <c r="D57" s="64" t="s">
        <v>823</v>
      </c>
      <c r="E57" s="1751"/>
      <c r="F57" s="1743"/>
      <c r="G57" s="1743"/>
      <c r="H57" s="1743"/>
      <c r="I57" s="1743"/>
      <c r="J57" s="1743"/>
      <c r="K57" s="1743"/>
      <c r="L57" s="1743"/>
      <c r="M57" s="1743"/>
      <c r="N57" s="1743"/>
      <c r="O57" s="1743"/>
      <c r="P57" s="1743"/>
      <c r="Q57" s="1743"/>
      <c r="R57" s="1743"/>
      <c r="S57" s="1743"/>
      <c r="T57" s="1739" t="s">
        <v>808</v>
      </c>
      <c r="U57" s="1739"/>
      <c r="V57" s="1740"/>
      <c r="W57" s="1751"/>
      <c r="X57" s="1743"/>
      <c r="Y57" s="1743"/>
      <c r="Z57" s="1743"/>
      <c r="AA57" s="1743"/>
      <c r="AB57" s="1743"/>
      <c r="AC57" s="1743"/>
      <c r="AD57" s="1743"/>
      <c r="AE57" s="1743"/>
      <c r="AF57" s="1743"/>
      <c r="AG57" s="1743"/>
      <c r="AH57" s="1743"/>
      <c r="AI57" s="1743"/>
      <c r="AJ57" s="1743"/>
      <c r="AK57" s="1743"/>
      <c r="AL57" s="1739" t="s">
        <v>808</v>
      </c>
      <c r="AM57" s="1739"/>
      <c r="AN57" s="1740"/>
      <c r="AO57" s="1751"/>
      <c r="AP57" s="1743"/>
      <c r="AQ57" s="1743"/>
      <c r="AR57" s="1743"/>
      <c r="AS57" s="1743"/>
      <c r="AT57" s="1743"/>
      <c r="AU57" s="1743"/>
      <c r="AV57" s="1743"/>
      <c r="AW57" s="1743"/>
      <c r="AX57" s="1743"/>
      <c r="AY57" s="1743"/>
      <c r="AZ57" s="1743"/>
      <c r="BA57" s="1743"/>
      <c r="BB57" s="1743"/>
      <c r="BC57" s="1743"/>
      <c r="BD57" s="1739" t="s">
        <v>808</v>
      </c>
      <c r="BE57" s="1739"/>
      <c r="BF57" s="1740"/>
      <c r="BG57" s="1751"/>
      <c r="BH57" s="1743"/>
      <c r="BI57" s="1743"/>
      <c r="BJ57" s="1743"/>
      <c r="BK57" s="1743"/>
      <c r="BL57" s="1743"/>
      <c r="BM57" s="1743"/>
      <c r="BN57" s="1743"/>
      <c r="BO57" s="1743"/>
      <c r="BP57" s="1743"/>
      <c r="BQ57" s="1743"/>
      <c r="BR57" s="1743"/>
      <c r="BS57" s="1743"/>
      <c r="BT57" s="1743"/>
      <c r="BU57" s="1743"/>
      <c r="BV57" s="1739" t="s">
        <v>767</v>
      </c>
      <c r="BW57" s="1739"/>
      <c r="BX57" s="1740"/>
    </row>
    <row r="58" spans="2:76" ht="19.5" customHeight="1">
      <c r="B58" s="1765"/>
      <c r="C58" s="29"/>
      <c r="D58" s="64" t="s">
        <v>824</v>
      </c>
      <c r="E58" s="1751"/>
      <c r="F58" s="1743"/>
      <c r="G58" s="1743"/>
      <c r="H58" s="1743"/>
      <c r="I58" s="1743"/>
      <c r="J58" s="1743"/>
      <c r="K58" s="1743"/>
      <c r="L58" s="1743"/>
      <c r="M58" s="1743"/>
      <c r="N58" s="1743"/>
      <c r="O58" s="1743"/>
      <c r="P58" s="1743"/>
      <c r="Q58" s="1743"/>
      <c r="R58" s="1743"/>
      <c r="S58" s="1743"/>
      <c r="T58" s="1739" t="s">
        <v>813</v>
      </c>
      <c r="U58" s="1739"/>
      <c r="V58" s="1740"/>
      <c r="W58" s="1751"/>
      <c r="X58" s="1743"/>
      <c r="Y58" s="1743"/>
      <c r="Z58" s="1743"/>
      <c r="AA58" s="1743"/>
      <c r="AB58" s="1743"/>
      <c r="AC58" s="1743"/>
      <c r="AD58" s="1743"/>
      <c r="AE58" s="1743"/>
      <c r="AF58" s="1743"/>
      <c r="AG58" s="1743"/>
      <c r="AH58" s="1743"/>
      <c r="AI58" s="1743"/>
      <c r="AJ58" s="1743"/>
      <c r="AK58" s="1743"/>
      <c r="AL58" s="1739" t="s">
        <v>813</v>
      </c>
      <c r="AM58" s="1739"/>
      <c r="AN58" s="1740"/>
      <c r="AO58" s="1751"/>
      <c r="AP58" s="1743"/>
      <c r="AQ58" s="1743"/>
      <c r="AR58" s="1743"/>
      <c r="AS58" s="1743"/>
      <c r="AT58" s="1743"/>
      <c r="AU58" s="1743"/>
      <c r="AV58" s="1743"/>
      <c r="AW58" s="1743"/>
      <c r="AX58" s="1743"/>
      <c r="AY58" s="1743"/>
      <c r="AZ58" s="1743"/>
      <c r="BA58" s="1743"/>
      <c r="BB58" s="1743"/>
      <c r="BC58" s="1743"/>
      <c r="BD58" s="1739" t="s">
        <v>813</v>
      </c>
      <c r="BE58" s="1739"/>
      <c r="BF58" s="1740"/>
      <c r="BG58" s="1751"/>
      <c r="BH58" s="1743"/>
      <c r="BI58" s="1743"/>
      <c r="BJ58" s="1743"/>
      <c r="BK58" s="1743"/>
      <c r="BL58" s="1743"/>
      <c r="BM58" s="1743"/>
      <c r="BN58" s="1743"/>
      <c r="BO58" s="1743"/>
      <c r="BP58" s="1743"/>
      <c r="BQ58" s="1743"/>
      <c r="BR58" s="1743"/>
      <c r="BS58" s="1743"/>
      <c r="BT58" s="1743"/>
      <c r="BU58" s="1743"/>
      <c r="BV58" s="1739" t="s">
        <v>771</v>
      </c>
      <c r="BW58" s="1739"/>
      <c r="BX58" s="1740"/>
    </row>
    <row r="59" spans="2:76" ht="19.5" customHeight="1">
      <c r="B59" s="1765"/>
      <c r="C59" s="28" t="s">
        <v>825</v>
      </c>
      <c r="D59" s="64" t="s">
        <v>826</v>
      </c>
      <c r="E59" s="1840" t="s">
        <v>827</v>
      </c>
      <c r="F59" s="1838"/>
      <c r="G59" s="1838"/>
      <c r="H59" s="1838"/>
      <c r="I59" s="1838"/>
      <c r="J59" s="1838" t="s">
        <v>828</v>
      </c>
      <c r="K59" s="1838"/>
      <c r="L59" s="1838"/>
      <c r="M59" s="1838"/>
      <c r="N59" s="1838"/>
      <c r="O59" s="1838"/>
      <c r="P59" s="1838"/>
      <c r="Q59" s="1838"/>
      <c r="R59" s="1838" t="s">
        <v>829</v>
      </c>
      <c r="S59" s="1838"/>
      <c r="T59" s="1838"/>
      <c r="U59" s="1838"/>
      <c r="V59" s="1839"/>
      <c r="W59" s="1840" t="s">
        <v>827</v>
      </c>
      <c r="X59" s="1838"/>
      <c r="Y59" s="1838"/>
      <c r="Z59" s="1838"/>
      <c r="AA59" s="1838"/>
      <c r="AB59" s="1838" t="s">
        <v>828</v>
      </c>
      <c r="AC59" s="1838"/>
      <c r="AD59" s="1838"/>
      <c r="AE59" s="1838"/>
      <c r="AF59" s="1838"/>
      <c r="AG59" s="1838"/>
      <c r="AH59" s="1838"/>
      <c r="AI59" s="1838"/>
      <c r="AJ59" s="1838" t="s">
        <v>829</v>
      </c>
      <c r="AK59" s="1838"/>
      <c r="AL59" s="1838"/>
      <c r="AM59" s="1838"/>
      <c r="AN59" s="1839"/>
      <c r="AO59" s="1840" t="s">
        <v>827</v>
      </c>
      <c r="AP59" s="1838"/>
      <c r="AQ59" s="1838"/>
      <c r="AR59" s="1838"/>
      <c r="AS59" s="1838"/>
      <c r="AT59" s="1838" t="s">
        <v>828</v>
      </c>
      <c r="AU59" s="1838"/>
      <c r="AV59" s="1838"/>
      <c r="AW59" s="1838"/>
      <c r="AX59" s="1838"/>
      <c r="AY59" s="1838"/>
      <c r="AZ59" s="1838"/>
      <c r="BA59" s="1838"/>
      <c r="BB59" s="1838" t="s">
        <v>829</v>
      </c>
      <c r="BC59" s="1838"/>
      <c r="BD59" s="1838"/>
      <c r="BE59" s="1838"/>
      <c r="BF59" s="1839"/>
      <c r="BG59" s="1840" t="s">
        <v>827</v>
      </c>
      <c r="BH59" s="1838"/>
      <c r="BI59" s="1838"/>
      <c r="BJ59" s="1838"/>
      <c r="BK59" s="1838"/>
      <c r="BL59" s="1838" t="s">
        <v>828</v>
      </c>
      <c r="BM59" s="1838"/>
      <c r="BN59" s="1838"/>
      <c r="BO59" s="1838"/>
      <c r="BP59" s="1838"/>
      <c r="BQ59" s="1838"/>
      <c r="BR59" s="1838"/>
      <c r="BS59" s="1838"/>
      <c r="BT59" s="1838" t="s">
        <v>829</v>
      </c>
      <c r="BU59" s="1838"/>
      <c r="BV59" s="1838"/>
      <c r="BW59" s="1838"/>
      <c r="BX59" s="1839"/>
    </row>
    <row r="60" spans="2:76" ht="19.5" customHeight="1">
      <c r="B60" s="1765"/>
      <c r="C60" s="29" t="s">
        <v>732</v>
      </c>
      <c r="D60" s="66" t="s">
        <v>830</v>
      </c>
      <c r="E60" s="1723"/>
      <c r="F60" s="1724"/>
      <c r="G60" s="1724"/>
      <c r="H60" s="1724"/>
      <c r="I60" s="1783"/>
      <c r="J60" s="1731"/>
      <c r="K60" s="1724"/>
      <c r="L60" s="1724"/>
      <c r="M60" s="31" t="s">
        <v>831</v>
      </c>
      <c r="N60" s="1743"/>
      <c r="O60" s="1743"/>
      <c r="P60" s="1724" t="s">
        <v>832</v>
      </c>
      <c r="Q60" s="1783"/>
      <c r="R60" s="1828"/>
      <c r="S60" s="1735"/>
      <c r="T60" s="1735"/>
      <c r="U60" s="1768" t="s">
        <v>833</v>
      </c>
      <c r="V60" s="1829"/>
      <c r="W60" s="1723"/>
      <c r="X60" s="1724"/>
      <c r="Y60" s="1724"/>
      <c r="Z60" s="1724"/>
      <c r="AA60" s="1783"/>
      <c r="AB60" s="1731"/>
      <c r="AC60" s="1724"/>
      <c r="AD60" s="1724"/>
      <c r="AE60" s="31" t="s">
        <v>831</v>
      </c>
      <c r="AF60" s="1743"/>
      <c r="AG60" s="1743"/>
      <c r="AH60" s="1724" t="s">
        <v>832</v>
      </c>
      <c r="AI60" s="1783"/>
      <c r="AJ60" s="1828"/>
      <c r="AK60" s="1735"/>
      <c r="AL60" s="1735"/>
      <c r="AM60" s="1768" t="s">
        <v>833</v>
      </c>
      <c r="AN60" s="1829"/>
      <c r="AO60" s="1723"/>
      <c r="AP60" s="1724"/>
      <c r="AQ60" s="1724"/>
      <c r="AR60" s="1724"/>
      <c r="AS60" s="1783"/>
      <c r="AT60" s="1731"/>
      <c r="AU60" s="1724"/>
      <c r="AV60" s="1724"/>
      <c r="AW60" s="31" t="s">
        <v>831</v>
      </c>
      <c r="AX60" s="1743"/>
      <c r="AY60" s="1743"/>
      <c r="AZ60" s="1724" t="s">
        <v>832</v>
      </c>
      <c r="BA60" s="1783"/>
      <c r="BB60" s="1828"/>
      <c r="BC60" s="1735"/>
      <c r="BD60" s="1735"/>
      <c r="BE60" s="1768" t="s">
        <v>833</v>
      </c>
      <c r="BF60" s="1829"/>
      <c r="BG60" s="1723"/>
      <c r="BH60" s="1724"/>
      <c r="BI60" s="1724"/>
      <c r="BJ60" s="1724"/>
      <c r="BK60" s="1783"/>
      <c r="BL60" s="1731"/>
      <c r="BM60" s="1724"/>
      <c r="BN60" s="1724"/>
      <c r="BO60" s="31" t="s">
        <v>567</v>
      </c>
      <c r="BP60" s="1743"/>
      <c r="BQ60" s="1743"/>
      <c r="BR60" s="1877" t="s">
        <v>832</v>
      </c>
      <c r="BS60" s="1878"/>
      <c r="BT60" s="1828"/>
      <c r="BU60" s="1735"/>
      <c r="BV60" s="1735"/>
      <c r="BW60" s="1768" t="s">
        <v>734</v>
      </c>
      <c r="BX60" s="1829"/>
    </row>
    <row r="61" spans="2:76" ht="19.5" customHeight="1" thickBot="1">
      <c r="B61" s="1765"/>
      <c r="C61" s="29"/>
      <c r="D61" s="66" t="s">
        <v>834</v>
      </c>
      <c r="E61" s="1723"/>
      <c r="F61" s="1724"/>
      <c r="G61" s="1724"/>
      <c r="H61" s="1724"/>
      <c r="I61" s="1783"/>
      <c r="J61" s="1731"/>
      <c r="K61" s="1724"/>
      <c r="L61" s="1724"/>
      <c r="M61" s="31" t="s">
        <v>831</v>
      </c>
      <c r="N61" s="1743"/>
      <c r="O61" s="1743"/>
      <c r="P61" s="1724" t="s">
        <v>832</v>
      </c>
      <c r="Q61" s="1724"/>
      <c r="R61" s="1762"/>
      <c r="S61" s="1743"/>
      <c r="T61" s="1743"/>
      <c r="U61" s="1724" t="s">
        <v>835</v>
      </c>
      <c r="V61" s="1759"/>
      <c r="W61" s="1723"/>
      <c r="X61" s="1724"/>
      <c r="Y61" s="1724"/>
      <c r="Z61" s="1724"/>
      <c r="AA61" s="1783"/>
      <c r="AB61" s="1731"/>
      <c r="AC61" s="1724"/>
      <c r="AD61" s="1724"/>
      <c r="AE61" s="31" t="s">
        <v>831</v>
      </c>
      <c r="AF61" s="1743"/>
      <c r="AG61" s="1743"/>
      <c r="AH61" s="1724" t="s">
        <v>832</v>
      </c>
      <c r="AI61" s="1724"/>
      <c r="AJ61" s="1762"/>
      <c r="AK61" s="1743"/>
      <c r="AL61" s="1743"/>
      <c r="AM61" s="1724" t="s">
        <v>835</v>
      </c>
      <c r="AN61" s="1759"/>
      <c r="AO61" s="1723"/>
      <c r="AP61" s="1724"/>
      <c r="AQ61" s="1724"/>
      <c r="AR61" s="1724"/>
      <c r="AS61" s="1783"/>
      <c r="AT61" s="1731"/>
      <c r="AU61" s="1724"/>
      <c r="AV61" s="1724"/>
      <c r="AW61" s="31" t="s">
        <v>831</v>
      </c>
      <c r="AX61" s="1743"/>
      <c r="AY61" s="1743"/>
      <c r="AZ61" s="1724" t="s">
        <v>832</v>
      </c>
      <c r="BA61" s="1724"/>
      <c r="BB61" s="1762"/>
      <c r="BC61" s="1743"/>
      <c r="BD61" s="1743"/>
      <c r="BE61" s="1724" t="s">
        <v>835</v>
      </c>
      <c r="BF61" s="1759"/>
      <c r="BG61" s="1723"/>
      <c r="BH61" s="1724"/>
      <c r="BI61" s="1724"/>
      <c r="BJ61" s="1724"/>
      <c r="BK61" s="1783"/>
      <c r="BL61" s="1731"/>
      <c r="BM61" s="1724"/>
      <c r="BN61" s="1724"/>
      <c r="BO61" s="31" t="s">
        <v>567</v>
      </c>
      <c r="BP61" s="1743"/>
      <c r="BQ61" s="1743"/>
      <c r="BR61" s="1877" t="s">
        <v>832</v>
      </c>
      <c r="BS61" s="1877"/>
      <c r="BT61" s="1762"/>
      <c r="BU61" s="1743"/>
      <c r="BV61" s="1743"/>
      <c r="BW61" s="1724" t="s">
        <v>835</v>
      </c>
      <c r="BX61" s="1759"/>
    </row>
    <row r="62" spans="2:76" ht="19.5" customHeight="1" thickBot="1" thickTop="1">
      <c r="B62" s="1765"/>
      <c r="C62" s="30"/>
      <c r="D62" s="70" t="s">
        <v>1203</v>
      </c>
      <c r="E62" s="1700"/>
      <c r="F62" s="1701"/>
      <c r="G62" s="1701"/>
      <c r="H62" s="1701"/>
      <c r="I62" s="1701"/>
      <c r="J62" s="1701"/>
      <c r="K62" s="1701"/>
      <c r="L62" s="1701"/>
      <c r="M62" s="1701"/>
      <c r="N62" s="1701"/>
      <c r="O62" s="1701"/>
      <c r="P62" s="1701"/>
      <c r="Q62" s="1701"/>
      <c r="R62" s="1701"/>
      <c r="S62" s="1701"/>
      <c r="T62" s="1701"/>
      <c r="U62" s="1701"/>
      <c r="V62" s="1702"/>
      <c r="W62" s="1700"/>
      <c r="X62" s="1701"/>
      <c r="Y62" s="1701"/>
      <c r="Z62" s="1701"/>
      <c r="AA62" s="1701"/>
      <c r="AB62" s="1701"/>
      <c r="AC62" s="1701"/>
      <c r="AD62" s="1701"/>
      <c r="AE62" s="1701"/>
      <c r="AF62" s="1701"/>
      <c r="AG62" s="1701"/>
      <c r="AH62" s="1701"/>
      <c r="AI62" s="1701"/>
      <c r="AJ62" s="1701"/>
      <c r="AK62" s="1701"/>
      <c r="AL62" s="1701"/>
      <c r="AM62" s="1701"/>
      <c r="AN62" s="1702"/>
      <c r="AO62" s="1700"/>
      <c r="AP62" s="1701"/>
      <c r="AQ62" s="1701"/>
      <c r="AR62" s="1701"/>
      <c r="AS62" s="1701"/>
      <c r="AT62" s="1701"/>
      <c r="AU62" s="1701"/>
      <c r="AV62" s="1701"/>
      <c r="AW62" s="1701"/>
      <c r="AX62" s="1701"/>
      <c r="AY62" s="1701"/>
      <c r="AZ62" s="1701"/>
      <c r="BA62" s="1701"/>
      <c r="BB62" s="1701"/>
      <c r="BC62" s="1701"/>
      <c r="BD62" s="1701"/>
      <c r="BE62" s="1701"/>
      <c r="BF62" s="1702"/>
      <c r="BG62" s="1700"/>
      <c r="BH62" s="1701"/>
      <c r="BI62" s="1701"/>
      <c r="BJ62" s="1701"/>
      <c r="BK62" s="1701"/>
      <c r="BL62" s="1701"/>
      <c r="BM62" s="1701"/>
      <c r="BN62" s="1701"/>
      <c r="BO62" s="1701"/>
      <c r="BP62" s="1701"/>
      <c r="BQ62" s="1701"/>
      <c r="BR62" s="1701"/>
      <c r="BS62" s="1701"/>
      <c r="BT62" s="1701"/>
      <c r="BU62" s="1701"/>
      <c r="BV62" s="1701"/>
      <c r="BW62" s="1701"/>
      <c r="BX62" s="1702"/>
    </row>
    <row r="63" spans="2:76" ht="19.5" customHeight="1" thickTop="1">
      <c r="B63" s="1765"/>
      <c r="C63" s="28" t="s">
        <v>836</v>
      </c>
      <c r="D63" s="199" t="s">
        <v>823</v>
      </c>
      <c r="E63" s="1741"/>
      <c r="F63" s="1742"/>
      <c r="G63" s="1742"/>
      <c r="H63" s="1742"/>
      <c r="I63" s="1742"/>
      <c r="J63" s="1742"/>
      <c r="K63" s="1742"/>
      <c r="L63" s="1742"/>
      <c r="M63" s="1742"/>
      <c r="N63" s="1742"/>
      <c r="O63" s="1742"/>
      <c r="P63" s="1742"/>
      <c r="Q63" s="1742"/>
      <c r="R63" s="1742"/>
      <c r="S63" s="1742"/>
      <c r="T63" s="1749" t="s">
        <v>808</v>
      </c>
      <c r="U63" s="1749"/>
      <c r="V63" s="1750"/>
      <c r="W63" s="1741"/>
      <c r="X63" s="1742"/>
      <c r="Y63" s="1742"/>
      <c r="Z63" s="1742"/>
      <c r="AA63" s="1742"/>
      <c r="AB63" s="1742"/>
      <c r="AC63" s="1742"/>
      <c r="AD63" s="1742"/>
      <c r="AE63" s="1742"/>
      <c r="AF63" s="1742"/>
      <c r="AG63" s="1742"/>
      <c r="AH63" s="1742"/>
      <c r="AI63" s="1742"/>
      <c r="AJ63" s="1742"/>
      <c r="AK63" s="1742"/>
      <c r="AL63" s="1749" t="s">
        <v>808</v>
      </c>
      <c r="AM63" s="1749"/>
      <c r="AN63" s="1750"/>
      <c r="AO63" s="1741"/>
      <c r="AP63" s="1742"/>
      <c r="AQ63" s="1742"/>
      <c r="AR63" s="1742"/>
      <c r="AS63" s="1742"/>
      <c r="AT63" s="1742"/>
      <c r="AU63" s="1742"/>
      <c r="AV63" s="1742"/>
      <c r="AW63" s="1742"/>
      <c r="AX63" s="1742"/>
      <c r="AY63" s="1742"/>
      <c r="AZ63" s="1742"/>
      <c r="BA63" s="1742"/>
      <c r="BB63" s="1742"/>
      <c r="BC63" s="1742"/>
      <c r="BD63" s="1749" t="s">
        <v>808</v>
      </c>
      <c r="BE63" s="1749"/>
      <c r="BF63" s="1750"/>
      <c r="BG63" s="1741"/>
      <c r="BH63" s="1742"/>
      <c r="BI63" s="1742"/>
      <c r="BJ63" s="1742"/>
      <c r="BK63" s="1742"/>
      <c r="BL63" s="1742"/>
      <c r="BM63" s="1742"/>
      <c r="BN63" s="1742"/>
      <c r="BO63" s="1742"/>
      <c r="BP63" s="1742"/>
      <c r="BQ63" s="1742"/>
      <c r="BR63" s="1742"/>
      <c r="BS63" s="1742"/>
      <c r="BT63" s="1742"/>
      <c r="BU63" s="1742"/>
      <c r="BV63" s="1749" t="s">
        <v>767</v>
      </c>
      <c r="BW63" s="1749"/>
      <c r="BX63" s="1750"/>
    </row>
    <row r="64" spans="2:76" ht="19.5" customHeight="1">
      <c r="B64" s="1765"/>
      <c r="C64" s="193"/>
      <c r="D64" s="195" t="s">
        <v>822</v>
      </c>
      <c r="E64" s="1751"/>
      <c r="F64" s="1743"/>
      <c r="G64" s="1743"/>
      <c r="H64" s="1743"/>
      <c r="I64" s="1743"/>
      <c r="J64" s="1743"/>
      <c r="K64" s="1743"/>
      <c r="L64" s="1743"/>
      <c r="M64" s="1743"/>
      <c r="N64" s="1743"/>
      <c r="O64" s="1743"/>
      <c r="P64" s="1743"/>
      <c r="Q64" s="1743"/>
      <c r="R64" s="1743"/>
      <c r="S64" s="1743"/>
      <c r="T64" s="1739" t="s">
        <v>813</v>
      </c>
      <c r="U64" s="1739"/>
      <c r="V64" s="1740"/>
      <c r="W64" s="1751"/>
      <c r="X64" s="1743"/>
      <c r="Y64" s="1743"/>
      <c r="Z64" s="1743"/>
      <c r="AA64" s="1743"/>
      <c r="AB64" s="1743"/>
      <c r="AC64" s="1743"/>
      <c r="AD64" s="1743"/>
      <c r="AE64" s="1743"/>
      <c r="AF64" s="1743"/>
      <c r="AG64" s="1743"/>
      <c r="AH64" s="1743"/>
      <c r="AI64" s="1743"/>
      <c r="AJ64" s="1743"/>
      <c r="AK64" s="1743"/>
      <c r="AL64" s="1739" t="s">
        <v>813</v>
      </c>
      <c r="AM64" s="1739"/>
      <c r="AN64" s="1740"/>
      <c r="AO64" s="1751"/>
      <c r="AP64" s="1743"/>
      <c r="AQ64" s="1743"/>
      <c r="AR64" s="1743"/>
      <c r="AS64" s="1743"/>
      <c r="AT64" s="1743"/>
      <c r="AU64" s="1743"/>
      <c r="AV64" s="1743"/>
      <c r="AW64" s="1743"/>
      <c r="AX64" s="1743"/>
      <c r="AY64" s="1743"/>
      <c r="AZ64" s="1743"/>
      <c r="BA64" s="1743"/>
      <c r="BB64" s="1743"/>
      <c r="BC64" s="1743"/>
      <c r="BD64" s="1739" t="s">
        <v>813</v>
      </c>
      <c r="BE64" s="1739"/>
      <c r="BF64" s="1740"/>
      <c r="BG64" s="1751"/>
      <c r="BH64" s="1743"/>
      <c r="BI64" s="1743"/>
      <c r="BJ64" s="1743"/>
      <c r="BK64" s="1743"/>
      <c r="BL64" s="1743"/>
      <c r="BM64" s="1743"/>
      <c r="BN64" s="1743"/>
      <c r="BO64" s="1743"/>
      <c r="BP64" s="1743"/>
      <c r="BQ64" s="1743"/>
      <c r="BR64" s="1743"/>
      <c r="BS64" s="1743"/>
      <c r="BT64" s="1743"/>
      <c r="BU64" s="1743"/>
      <c r="BV64" s="1739" t="s">
        <v>771</v>
      </c>
      <c r="BW64" s="1739"/>
      <c r="BX64" s="1740"/>
    </row>
    <row r="65" spans="2:76" ht="84" customHeight="1" thickBot="1">
      <c r="B65" s="1765"/>
      <c r="C65" s="29" t="s">
        <v>1481</v>
      </c>
      <c r="D65" s="68" t="s">
        <v>1504</v>
      </c>
      <c r="E65" s="1736"/>
      <c r="F65" s="1737"/>
      <c r="G65" s="1737"/>
      <c r="H65" s="1737"/>
      <c r="I65" s="1737"/>
      <c r="J65" s="1737"/>
      <c r="K65" s="1737"/>
      <c r="L65" s="1737"/>
      <c r="M65" s="1737"/>
      <c r="N65" s="1737"/>
      <c r="O65" s="1737"/>
      <c r="P65" s="1737"/>
      <c r="Q65" s="1737"/>
      <c r="R65" s="1737"/>
      <c r="S65" s="1737"/>
      <c r="T65" s="1737"/>
      <c r="U65" s="1737"/>
      <c r="V65" s="1738"/>
      <c r="W65" s="1736"/>
      <c r="X65" s="1737"/>
      <c r="Y65" s="1737"/>
      <c r="Z65" s="1737"/>
      <c r="AA65" s="1737"/>
      <c r="AB65" s="1737"/>
      <c r="AC65" s="1737"/>
      <c r="AD65" s="1737"/>
      <c r="AE65" s="1737"/>
      <c r="AF65" s="1737"/>
      <c r="AG65" s="1737"/>
      <c r="AH65" s="1737"/>
      <c r="AI65" s="1737"/>
      <c r="AJ65" s="1737"/>
      <c r="AK65" s="1737"/>
      <c r="AL65" s="1737"/>
      <c r="AM65" s="1737"/>
      <c r="AN65" s="1738"/>
      <c r="AO65" s="1736"/>
      <c r="AP65" s="1737"/>
      <c r="AQ65" s="1737"/>
      <c r="AR65" s="1737"/>
      <c r="AS65" s="1737"/>
      <c r="AT65" s="1737"/>
      <c r="AU65" s="1737"/>
      <c r="AV65" s="1737"/>
      <c r="AW65" s="1737"/>
      <c r="AX65" s="1737"/>
      <c r="AY65" s="1737"/>
      <c r="AZ65" s="1737"/>
      <c r="BA65" s="1737"/>
      <c r="BB65" s="1737"/>
      <c r="BC65" s="1737"/>
      <c r="BD65" s="1737"/>
      <c r="BE65" s="1737"/>
      <c r="BF65" s="1738"/>
      <c r="BG65" s="1736"/>
      <c r="BH65" s="1737"/>
      <c r="BI65" s="1737"/>
      <c r="BJ65" s="1737"/>
      <c r="BK65" s="1737"/>
      <c r="BL65" s="1737"/>
      <c r="BM65" s="1737"/>
      <c r="BN65" s="1737"/>
      <c r="BO65" s="1737"/>
      <c r="BP65" s="1737"/>
      <c r="BQ65" s="1737"/>
      <c r="BR65" s="1737"/>
      <c r="BS65" s="1737"/>
      <c r="BT65" s="1737"/>
      <c r="BU65" s="1737"/>
      <c r="BV65" s="1737"/>
      <c r="BW65" s="1737"/>
      <c r="BX65" s="1738"/>
    </row>
    <row r="66" spans="2:76" ht="19.5" customHeight="1" thickBot="1" thickTop="1">
      <c r="B66" s="1766"/>
      <c r="C66" s="67"/>
      <c r="D66" s="71" t="s">
        <v>1203</v>
      </c>
      <c r="E66" s="1746"/>
      <c r="F66" s="1747"/>
      <c r="G66" s="1747"/>
      <c r="H66" s="1747"/>
      <c r="I66" s="1747"/>
      <c r="J66" s="1747"/>
      <c r="K66" s="1747"/>
      <c r="L66" s="1747"/>
      <c r="M66" s="1747"/>
      <c r="N66" s="1747"/>
      <c r="O66" s="1747"/>
      <c r="P66" s="1747"/>
      <c r="Q66" s="1747"/>
      <c r="R66" s="1747"/>
      <c r="S66" s="1747"/>
      <c r="T66" s="1747"/>
      <c r="U66" s="1747"/>
      <c r="V66" s="1748"/>
      <c r="W66" s="1746"/>
      <c r="X66" s="1747"/>
      <c r="Y66" s="1747"/>
      <c r="Z66" s="1747"/>
      <c r="AA66" s="1747"/>
      <c r="AB66" s="1747"/>
      <c r="AC66" s="1747"/>
      <c r="AD66" s="1747"/>
      <c r="AE66" s="1747"/>
      <c r="AF66" s="1747"/>
      <c r="AG66" s="1747"/>
      <c r="AH66" s="1747"/>
      <c r="AI66" s="1747"/>
      <c r="AJ66" s="1747"/>
      <c r="AK66" s="1747"/>
      <c r="AL66" s="1747"/>
      <c r="AM66" s="1747"/>
      <c r="AN66" s="1748"/>
      <c r="AO66" s="1746"/>
      <c r="AP66" s="1747"/>
      <c r="AQ66" s="1747"/>
      <c r="AR66" s="1747"/>
      <c r="AS66" s="1747"/>
      <c r="AT66" s="1747"/>
      <c r="AU66" s="1747"/>
      <c r="AV66" s="1747"/>
      <c r="AW66" s="1747"/>
      <c r="AX66" s="1747"/>
      <c r="AY66" s="1747"/>
      <c r="AZ66" s="1747"/>
      <c r="BA66" s="1747"/>
      <c r="BB66" s="1747"/>
      <c r="BC66" s="1747"/>
      <c r="BD66" s="1747"/>
      <c r="BE66" s="1747"/>
      <c r="BF66" s="1748"/>
      <c r="BG66" s="1746"/>
      <c r="BH66" s="1747"/>
      <c r="BI66" s="1747"/>
      <c r="BJ66" s="1747"/>
      <c r="BK66" s="1747"/>
      <c r="BL66" s="1747"/>
      <c r="BM66" s="1747"/>
      <c r="BN66" s="1747"/>
      <c r="BO66" s="1747"/>
      <c r="BP66" s="1747"/>
      <c r="BQ66" s="1747"/>
      <c r="BR66" s="1747"/>
      <c r="BS66" s="1747"/>
      <c r="BT66" s="1747"/>
      <c r="BU66" s="1747"/>
      <c r="BV66" s="1747"/>
      <c r="BW66" s="1747"/>
      <c r="BX66" s="1748"/>
    </row>
    <row r="67" spans="3:76" ht="18" customHeight="1">
      <c r="C67" s="32"/>
      <c r="AF67" s="1894">
        <v>4</v>
      </c>
      <c r="AG67" s="1894"/>
      <c r="AN67" s="1744" t="s">
        <v>843</v>
      </c>
      <c r="AO67" s="1745"/>
      <c r="AP67" s="1745"/>
      <c r="AQ67" s="1745"/>
      <c r="AR67" s="1745"/>
      <c r="AS67" s="1745"/>
      <c r="AT67" s="1745"/>
      <c r="AU67" s="1745"/>
      <c r="AV67" s="1745"/>
      <c r="AW67" s="1745"/>
      <c r="AX67" s="1745"/>
      <c r="AY67" s="1745"/>
      <c r="AZ67" s="1745"/>
      <c r="BA67" s="1745"/>
      <c r="BB67" s="1745"/>
      <c r="BC67" s="1745"/>
      <c r="BD67" s="1745"/>
      <c r="BE67" s="1745"/>
      <c r="BF67" s="1745"/>
      <c r="BG67" s="1745"/>
      <c r="BH67" s="1745"/>
      <c r="BI67" s="1745"/>
      <c r="BJ67" s="1745"/>
      <c r="BK67" s="1745"/>
      <c r="BL67" s="1745"/>
      <c r="BM67" s="1745"/>
      <c r="BN67" s="1745"/>
      <c r="BO67" s="1745"/>
      <c r="BP67" s="1745"/>
      <c r="BQ67" s="1745"/>
      <c r="BR67" s="1745"/>
      <c r="BS67" s="1745"/>
      <c r="BT67" s="1745"/>
      <c r="BU67" s="1745"/>
      <c r="BV67" s="1745"/>
      <c r="BW67" s="1745"/>
      <c r="BX67" s="1745"/>
    </row>
    <row r="69" spans="2:4" ht="18" customHeight="1">
      <c r="B69" s="33"/>
      <c r="C69" s="27"/>
      <c r="D69" s="27"/>
    </row>
    <row r="70" spans="2:4" ht="18" customHeight="1">
      <c r="B70" s="34"/>
      <c r="C70" s="27"/>
      <c r="D70" s="27"/>
    </row>
    <row r="71" ht="18" customHeight="1">
      <c r="D71" s="27"/>
    </row>
    <row r="77" ht="18" customHeight="1">
      <c r="D77" s="27"/>
    </row>
    <row r="78" ht="18" customHeight="1">
      <c r="D78" s="27"/>
    </row>
    <row r="79" ht="18" customHeight="1">
      <c r="D79" s="27"/>
    </row>
    <row r="80" ht="18" customHeight="1">
      <c r="D80" s="27"/>
    </row>
    <row r="81" ht="18" customHeight="1">
      <c r="D81" s="27"/>
    </row>
    <row r="83" ht="18" customHeight="1">
      <c r="D83" s="35"/>
    </row>
  </sheetData>
  <sheetProtection/>
  <mergeCells count="566">
    <mergeCell ref="E44:V44"/>
    <mergeCell ref="AO43:BF43"/>
    <mergeCell ref="AO44:BF44"/>
    <mergeCell ref="E5:V5"/>
    <mergeCell ref="W5:AN5"/>
    <mergeCell ref="AO5:BF5"/>
    <mergeCell ref="AO12:BF12"/>
    <mergeCell ref="BD8:BF8"/>
    <mergeCell ref="AZ8:BC8"/>
    <mergeCell ref="M6:O6"/>
    <mergeCell ref="BG29:BK29"/>
    <mergeCell ref="BG24:BK24"/>
    <mergeCell ref="BG27:BK27"/>
    <mergeCell ref="BG25:BK25"/>
    <mergeCell ref="BG28:BK28"/>
    <mergeCell ref="BV3:BX4"/>
    <mergeCell ref="BG35:BX35"/>
    <mergeCell ref="BG36:BX36"/>
    <mergeCell ref="BU29:BX29"/>
    <mergeCell ref="BU26:BX26"/>
    <mergeCell ref="BG34:BX34"/>
    <mergeCell ref="BU27:BX27"/>
    <mergeCell ref="BP28:BT28"/>
    <mergeCell ref="BG31:BQ31"/>
    <mergeCell ref="BR31:BT31"/>
    <mergeCell ref="AF67:AG67"/>
    <mergeCell ref="BG60:BK60"/>
    <mergeCell ref="BP29:BT29"/>
    <mergeCell ref="AO31:AY31"/>
    <mergeCell ref="AO32:BF32"/>
    <mergeCell ref="BL29:BO29"/>
    <mergeCell ref="AZ31:BB31"/>
    <mergeCell ref="BC31:BF31"/>
    <mergeCell ref="AO35:BF35"/>
    <mergeCell ref="AO36:BF36"/>
    <mergeCell ref="AM60:AN60"/>
    <mergeCell ref="AZ60:BA60"/>
    <mergeCell ref="AO60:AS60"/>
    <mergeCell ref="AT60:AV60"/>
    <mergeCell ref="AX60:AY60"/>
    <mergeCell ref="AO38:BF38"/>
    <mergeCell ref="BE60:BF60"/>
    <mergeCell ref="BB60:BD60"/>
    <mergeCell ref="AY50:BA50"/>
    <mergeCell ref="AS50:AU50"/>
    <mergeCell ref="AO49:AR49"/>
    <mergeCell ref="AS49:AU49"/>
    <mergeCell ref="AV49:AX49"/>
    <mergeCell ref="AV50:AX50"/>
    <mergeCell ref="AT59:BA59"/>
    <mergeCell ref="H4:AN4"/>
    <mergeCell ref="W6:Y6"/>
    <mergeCell ref="BC3:BI4"/>
    <mergeCell ref="BG5:BX5"/>
    <mergeCell ref="BJ3:BU4"/>
    <mergeCell ref="AC6:AD6"/>
    <mergeCell ref="BO6:BQ6"/>
    <mergeCell ref="AJ6:AL6"/>
    <mergeCell ref="AW6:AY6"/>
    <mergeCell ref="AO3:BA3"/>
    <mergeCell ref="BG42:BX42"/>
    <mergeCell ref="BB59:BF59"/>
    <mergeCell ref="BD56:BF56"/>
    <mergeCell ref="BT50:BV50"/>
    <mergeCell ref="BG51:BX51"/>
    <mergeCell ref="BT59:BX59"/>
    <mergeCell ref="BG52:BX52"/>
    <mergeCell ref="BV57:BX57"/>
    <mergeCell ref="BQ50:BS50"/>
    <mergeCell ref="BV58:BX58"/>
    <mergeCell ref="BL60:BN60"/>
    <mergeCell ref="BR60:BS60"/>
    <mergeCell ref="BW60:BX60"/>
    <mergeCell ref="BG65:BX65"/>
    <mergeCell ref="BG63:BU63"/>
    <mergeCell ref="BV63:BX63"/>
    <mergeCell ref="BG64:BU64"/>
    <mergeCell ref="BV64:BX64"/>
    <mergeCell ref="BT60:BV60"/>
    <mergeCell ref="BP60:BQ60"/>
    <mergeCell ref="BG62:BX62"/>
    <mergeCell ref="BW61:BX61"/>
    <mergeCell ref="BR61:BS61"/>
    <mergeCell ref="BT61:BV61"/>
    <mergeCell ref="BG61:BK61"/>
    <mergeCell ref="BL61:BN61"/>
    <mergeCell ref="BP61:BQ61"/>
    <mergeCell ref="BL59:BS59"/>
    <mergeCell ref="BG58:BU58"/>
    <mergeCell ref="BG59:BK59"/>
    <mergeCell ref="BN50:BP50"/>
    <mergeCell ref="BK50:BM50"/>
    <mergeCell ref="BG55:BX55"/>
    <mergeCell ref="BG54:BX54"/>
    <mergeCell ref="BV56:BX56"/>
    <mergeCell ref="BG57:BU57"/>
    <mergeCell ref="BW50:BX50"/>
    <mergeCell ref="BG56:BU56"/>
    <mergeCell ref="BK48:BN48"/>
    <mergeCell ref="BK49:BN49"/>
    <mergeCell ref="BG53:BX53"/>
    <mergeCell ref="BG50:BJ50"/>
    <mergeCell ref="BR48:BW48"/>
    <mergeCell ref="BR49:BW49"/>
    <mergeCell ref="BG38:BX38"/>
    <mergeCell ref="BG39:BX39"/>
    <mergeCell ref="BG40:BX41"/>
    <mergeCell ref="BG49:BJ49"/>
    <mergeCell ref="BG48:BJ48"/>
    <mergeCell ref="BK47:BN47"/>
    <mergeCell ref="BO46:BP46"/>
    <mergeCell ref="BO47:BP47"/>
    <mergeCell ref="BK46:BN46"/>
    <mergeCell ref="BO49:BP49"/>
    <mergeCell ref="BG23:BI23"/>
    <mergeCell ref="BJ23:BL23"/>
    <mergeCell ref="BG37:BX37"/>
    <mergeCell ref="BG33:BX33"/>
    <mergeCell ref="BG30:BX30"/>
    <mergeCell ref="BU28:BX28"/>
    <mergeCell ref="BG32:BX32"/>
    <mergeCell ref="BU31:BX31"/>
    <mergeCell ref="BG26:BK26"/>
    <mergeCell ref="BL26:BO26"/>
    <mergeCell ref="BP26:BT26"/>
    <mergeCell ref="BL24:BO24"/>
    <mergeCell ref="BP24:BT24"/>
    <mergeCell ref="BP27:BT27"/>
    <mergeCell ref="BL27:BO27"/>
    <mergeCell ref="BP25:BT25"/>
    <mergeCell ref="BL28:BO28"/>
    <mergeCell ref="BG16:BX16"/>
    <mergeCell ref="BO23:BQ23"/>
    <mergeCell ref="BR23:BS23"/>
    <mergeCell ref="BU24:BX24"/>
    <mergeCell ref="BG20:BT20"/>
    <mergeCell ref="BT23:BV23"/>
    <mergeCell ref="BU20:BX20"/>
    <mergeCell ref="BG21:BT21"/>
    <mergeCell ref="BU21:BX21"/>
    <mergeCell ref="BG22:BX22"/>
    <mergeCell ref="BU25:BX25"/>
    <mergeCell ref="BH17:BK17"/>
    <mergeCell ref="BM17:BX17"/>
    <mergeCell ref="BH18:BK18"/>
    <mergeCell ref="BG19:BX19"/>
    <mergeCell ref="BM18:BX18"/>
    <mergeCell ref="BW23:BX23"/>
    <mergeCell ref="BL25:BO25"/>
    <mergeCell ref="BM23:BN23"/>
    <mergeCell ref="BG15:BX15"/>
    <mergeCell ref="BV8:BX8"/>
    <mergeCell ref="BG9:BX9"/>
    <mergeCell ref="BG10:BX10"/>
    <mergeCell ref="BG11:BX11"/>
    <mergeCell ref="BG13:BX13"/>
    <mergeCell ref="BG8:BH8"/>
    <mergeCell ref="BI8:BL8"/>
    <mergeCell ref="BR8:BU8"/>
    <mergeCell ref="BG14:BX14"/>
    <mergeCell ref="BM8:BQ8"/>
    <mergeCell ref="AU7:AW7"/>
    <mergeCell ref="AO6:AQ6"/>
    <mergeCell ref="AR6:AT6"/>
    <mergeCell ref="BP7:BU7"/>
    <mergeCell ref="AU8:AY8"/>
    <mergeCell ref="AQ8:AT8"/>
    <mergeCell ref="BG6:BI6"/>
    <mergeCell ref="BJ6:BL6"/>
    <mergeCell ref="AU6:AV6"/>
    <mergeCell ref="BG12:BX12"/>
    <mergeCell ref="BM6:BN6"/>
    <mergeCell ref="AO7:AT7"/>
    <mergeCell ref="BV7:BX7"/>
    <mergeCell ref="AZ6:BA6"/>
    <mergeCell ref="BB6:BD6"/>
    <mergeCell ref="AX7:BC7"/>
    <mergeCell ref="BD7:BF7"/>
    <mergeCell ref="BG7:BL7"/>
    <mergeCell ref="BM7:BO7"/>
    <mergeCell ref="BW6:BX6"/>
    <mergeCell ref="BR6:BS6"/>
    <mergeCell ref="AC7:AE7"/>
    <mergeCell ref="AM6:AN6"/>
    <mergeCell ref="AL7:AN7"/>
    <mergeCell ref="BE6:BF6"/>
    <mergeCell ref="BT6:BV6"/>
    <mergeCell ref="AF7:AK7"/>
    <mergeCell ref="W7:AB7"/>
    <mergeCell ref="Z6:AB6"/>
    <mergeCell ref="AE6:AG6"/>
    <mergeCell ref="AH6:AI6"/>
    <mergeCell ref="E7:J7"/>
    <mergeCell ref="K7:M7"/>
    <mergeCell ref="N7:S7"/>
    <mergeCell ref="R6:T6"/>
    <mergeCell ref="E6:G6"/>
    <mergeCell ref="H6:J6"/>
    <mergeCell ref="K6:L6"/>
    <mergeCell ref="T7:V7"/>
    <mergeCell ref="U6:V6"/>
    <mergeCell ref="P6:Q6"/>
    <mergeCell ref="AL8:AN8"/>
    <mergeCell ref="AO9:BF9"/>
    <mergeCell ref="AO8:AP8"/>
    <mergeCell ref="W11:AN11"/>
    <mergeCell ref="AO11:BF11"/>
    <mergeCell ref="W9:AN9"/>
    <mergeCell ref="W10:AN10"/>
    <mergeCell ref="AO10:BF10"/>
    <mergeCell ref="AP17:AS17"/>
    <mergeCell ref="AU17:BF17"/>
    <mergeCell ref="X17:AA17"/>
    <mergeCell ref="AC17:AN17"/>
    <mergeCell ref="F17:I17"/>
    <mergeCell ref="K17:V17"/>
    <mergeCell ref="F18:I18"/>
    <mergeCell ref="K18:V18"/>
    <mergeCell ref="AP18:AS18"/>
    <mergeCell ref="AU18:BF18"/>
    <mergeCell ref="E20:R20"/>
    <mergeCell ref="S20:V20"/>
    <mergeCell ref="AK20:AN20"/>
    <mergeCell ref="AO20:BB20"/>
    <mergeCell ref="BC20:BF20"/>
    <mergeCell ref="E19:V19"/>
    <mergeCell ref="W19:AN19"/>
    <mergeCell ref="W20:AJ20"/>
    <mergeCell ref="W24:AA24"/>
    <mergeCell ref="AM23:AN23"/>
    <mergeCell ref="U23:V23"/>
    <mergeCell ref="W23:Y23"/>
    <mergeCell ref="AE23:AG23"/>
    <mergeCell ref="AH23:AI23"/>
    <mergeCell ref="AJ23:AL23"/>
    <mergeCell ref="AC23:AD23"/>
    <mergeCell ref="AF24:AJ24"/>
    <mergeCell ref="J26:M26"/>
    <mergeCell ref="N26:R26"/>
    <mergeCell ref="P23:Q23"/>
    <mergeCell ref="R23:T23"/>
    <mergeCell ref="S26:V26"/>
    <mergeCell ref="H23:J23"/>
    <mergeCell ref="E24:I24"/>
    <mergeCell ref="M23:O23"/>
    <mergeCell ref="J24:M24"/>
    <mergeCell ref="S24:V24"/>
    <mergeCell ref="N24:R24"/>
    <mergeCell ref="E25:I25"/>
    <mergeCell ref="J25:M25"/>
    <mergeCell ref="N25:R25"/>
    <mergeCell ref="S25:V25"/>
    <mergeCell ref="AT26:AW26"/>
    <mergeCell ref="AT24:AW24"/>
    <mergeCell ref="AF26:AJ26"/>
    <mergeCell ref="AB25:AE25"/>
    <mergeCell ref="AB24:AE24"/>
    <mergeCell ref="AK26:AN26"/>
    <mergeCell ref="AO25:AS25"/>
    <mergeCell ref="AK24:AN24"/>
    <mergeCell ref="AB26:AE26"/>
    <mergeCell ref="AK25:AN25"/>
    <mergeCell ref="W27:AA27"/>
    <mergeCell ref="AB27:AE27"/>
    <mergeCell ref="AF27:AJ27"/>
    <mergeCell ref="AF25:AJ25"/>
    <mergeCell ref="W25:AA25"/>
    <mergeCell ref="W26:AA26"/>
    <mergeCell ref="AK28:AN28"/>
    <mergeCell ref="AO28:AS28"/>
    <mergeCell ref="AT28:AW28"/>
    <mergeCell ref="AK27:AN27"/>
    <mergeCell ref="AT27:AW27"/>
    <mergeCell ref="N29:R29"/>
    <mergeCell ref="S29:V29"/>
    <mergeCell ref="W36:AN36"/>
    <mergeCell ref="W33:AN33"/>
    <mergeCell ref="W30:AN30"/>
    <mergeCell ref="AF29:AJ29"/>
    <mergeCell ref="P31:R31"/>
    <mergeCell ref="S31:V31"/>
    <mergeCell ref="E34:V34"/>
    <mergeCell ref="AK29:AN29"/>
    <mergeCell ref="W42:AN42"/>
    <mergeCell ref="AO42:BF42"/>
    <mergeCell ref="R48:T48"/>
    <mergeCell ref="U48:V48"/>
    <mergeCell ref="AV48:AX48"/>
    <mergeCell ref="AY48:BA48"/>
    <mergeCell ref="AG48:AI48"/>
    <mergeCell ref="AJ48:AL48"/>
    <mergeCell ref="AO48:AR48"/>
    <mergeCell ref="E43:V43"/>
    <mergeCell ref="O48:Q48"/>
    <mergeCell ref="W48:Z48"/>
    <mergeCell ref="AA48:AC48"/>
    <mergeCell ref="AJ49:AL49"/>
    <mergeCell ref="E49:H49"/>
    <mergeCell ref="I49:K49"/>
    <mergeCell ref="L49:N49"/>
    <mergeCell ref="O49:Q49"/>
    <mergeCell ref="AM49:AN49"/>
    <mergeCell ref="AO51:BF51"/>
    <mergeCell ref="W50:Z50"/>
    <mergeCell ref="E51:V51"/>
    <mergeCell ref="AD50:AF50"/>
    <mergeCell ref="E50:H50"/>
    <mergeCell ref="U50:V50"/>
    <mergeCell ref="BB50:BD50"/>
    <mergeCell ref="BE50:BF50"/>
    <mergeCell ref="AO50:AR50"/>
    <mergeCell ref="E53:V53"/>
    <mergeCell ref="E54:V54"/>
    <mergeCell ref="I50:K50"/>
    <mergeCell ref="L50:N50"/>
    <mergeCell ref="O50:Q50"/>
    <mergeCell ref="W52:AN52"/>
    <mergeCell ref="AO52:BF52"/>
    <mergeCell ref="E55:V55"/>
    <mergeCell ref="W53:AN53"/>
    <mergeCell ref="W55:AN55"/>
    <mergeCell ref="AO55:BF55"/>
    <mergeCell ref="W54:AN54"/>
    <mergeCell ref="AO54:BF54"/>
    <mergeCell ref="AO53:BF53"/>
    <mergeCell ref="E52:V52"/>
    <mergeCell ref="E56:S56"/>
    <mergeCell ref="T56:V56"/>
    <mergeCell ref="W56:AK56"/>
    <mergeCell ref="AL56:AN56"/>
    <mergeCell ref="R59:V59"/>
    <mergeCell ref="AO59:AS59"/>
    <mergeCell ref="W59:AA59"/>
    <mergeCell ref="AB59:AI59"/>
    <mergeCell ref="W58:AK58"/>
    <mergeCell ref="N60:O60"/>
    <mergeCell ref="AF60:AG60"/>
    <mergeCell ref="AB60:AD60"/>
    <mergeCell ref="W60:AA60"/>
    <mergeCell ref="E58:S58"/>
    <mergeCell ref="T58:V58"/>
    <mergeCell ref="AJ59:AN59"/>
    <mergeCell ref="E59:I59"/>
    <mergeCell ref="J59:Q59"/>
    <mergeCell ref="AH60:AI60"/>
    <mergeCell ref="AF61:AG61"/>
    <mergeCell ref="E60:I60"/>
    <mergeCell ref="J60:L60"/>
    <mergeCell ref="P60:Q60"/>
    <mergeCell ref="AH61:AI61"/>
    <mergeCell ref="E61:I61"/>
    <mergeCell ref="J61:L61"/>
    <mergeCell ref="N61:O61"/>
    <mergeCell ref="P61:Q61"/>
    <mergeCell ref="U61:V61"/>
    <mergeCell ref="C23:C30"/>
    <mergeCell ref="D24:D29"/>
    <mergeCell ref="E30:V30"/>
    <mergeCell ref="E23:G23"/>
    <mergeCell ref="E26:I26"/>
    <mergeCell ref="J28:M28"/>
    <mergeCell ref="N28:R28"/>
    <mergeCell ref="S28:V28"/>
    <mergeCell ref="N27:R27"/>
    <mergeCell ref="J29:M29"/>
    <mergeCell ref="E27:I27"/>
    <mergeCell ref="J27:M27"/>
    <mergeCell ref="E28:I28"/>
    <mergeCell ref="AF28:AJ28"/>
    <mergeCell ref="AB28:AE28"/>
    <mergeCell ref="S27:V27"/>
    <mergeCell ref="W28:AA28"/>
    <mergeCell ref="W38:AN38"/>
    <mergeCell ref="AB61:AD61"/>
    <mergeCell ref="R60:T60"/>
    <mergeCell ref="R61:T61"/>
    <mergeCell ref="AJ60:AL60"/>
    <mergeCell ref="U60:V60"/>
    <mergeCell ref="W61:AA61"/>
    <mergeCell ref="E57:S57"/>
    <mergeCell ref="T57:V57"/>
    <mergeCell ref="W57:AK57"/>
    <mergeCell ref="BC26:BF26"/>
    <mergeCell ref="AC18:AN18"/>
    <mergeCell ref="E22:V22"/>
    <mergeCell ref="W22:AN22"/>
    <mergeCell ref="S21:V21"/>
    <mergeCell ref="E21:R21"/>
    <mergeCell ref="W21:AJ21"/>
    <mergeCell ref="AK21:AN21"/>
    <mergeCell ref="AX26:BB26"/>
    <mergeCell ref="AO26:AS26"/>
    <mergeCell ref="AO37:BF37"/>
    <mergeCell ref="AO29:AS29"/>
    <mergeCell ref="AT29:AW29"/>
    <mergeCell ref="AO27:AS27"/>
    <mergeCell ref="BC27:BF27"/>
    <mergeCell ref="AX27:BB27"/>
    <mergeCell ref="AO34:BF34"/>
    <mergeCell ref="AO33:BF33"/>
    <mergeCell ref="BE23:BF23"/>
    <mergeCell ref="AT25:AW25"/>
    <mergeCell ref="AZ23:BA23"/>
    <mergeCell ref="BB23:BD23"/>
    <mergeCell ref="AU23:AV23"/>
    <mergeCell ref="AW23:AY23"/>
    <mergeCell ref="AX24:BB24"/>
    <mergeCell ref="AR23:AT23"/>
    <mergeCell ref="AO56:BC56"/>
    <mergeCell ref="CP14:CP22"/>
    <mergeCell ref="AO19:BF19"/>
    <mergeCell ref="AO30:BF30"/>
    <mergeCell ref="AX29:BB29"/>
    <mergeCell ref="BC29:BF29"/>
    <mergeCell ref="BC28:BF28"/>
    <mergeCell ref="AX28:BB28"/>
    <mergeCell ref="AO23:AQ23"/>
    <mergeCell ref="AO22:BF22"/>
    <mergeCell ref="E33:V33"/>
    <mergeCell ref="AO58:BC58"/>
    <mergeCell ref="AO40:BF41"/>
    <mergeCell ref="BE49:BF49"/>
    <mergeCell ref="AY49:BA49"/>
    <mergeCell ref="BD58:BF58"/>
    <mergeCell ref="AO57:BC57"/>
    <mergeCell ref="BD57:BF57"/>
    <mergeCell ref="AS48:AU48"/>
    <mergeCell ref="BB49:BD49"/>
    <mergeCell ref="K23:L23"/>
    <mergeCell ref="E29:I29"/>
    <mergeCell ref="B31:B42"/>
    <mergeCell ref="E42:V42"/>
    <mergeCell ref="E35:V35"/>
    <mergeCell ref="E36:V36"/>
    <mergeCell ref="E38:V38"/>
    <mergeCell ref="E37:V37"/>
    <mergeCell ref="E39:V39"/>
    <mergeCell ref="E40:V41"/>
    <mergeCell ref="AO61:AS61"/>
    <mergeCell ref="BG66:BX66"/>
    <mergeCell ref="B23:B30"/>
    <mergeCell ref="W37:AN37"/>
    <mergeCell ref="W34:AN34"/>
    <mergeCell ref="W29:AA29"/>
    <mergeCell ref="W35:AN35"/>
    <mergeCell ref="AK31:AN31"/>
    <mergeCell ref="W32:AN32"/>
    <mergeCell ref="W31:AG31"/>
    <mergeCell ref="E13:V13"/>
    <mergeCell ref="W13:AN13"/>
    <mergeCell ref="AO13:BF13"/>
    <mergeCell ref="AO15:BF15"/>
    <mergeCell ref="E14:V14"/>
    <mergeCell ref="W14:AN14"/>
    <mergeCell ref="AO14:BF14"/>
    <mergeCell ref="W15:AN15"/>
    <mergeCell ref="B4:D4"/>
    <mergeCell ref="E16:V16"/>
    <mergeCell ref="W16:AN16"/>
    <mergeCell ref="W12:AN12"/>
    <mergeCell ref="E12:V12"/>
    <mergeCell ref="E15:V15"/>
    <mergeCell ref="E11:V11"/>
    <mergeCell ref="E9:V9"/>
    <mergeCell ref="E8:F8"/>
    <mergeCell ref="AC8:AG8"/>
    <mergeCell ref="B7:B22"/>
    <mergeCell ref="X18:AA18"/>
    <mergeCell ref="U49:V49"/>
    <mergeCell ref="AD49:AF49"/>
    <mergeCell ref="W49:Z49"/>
    <mergeCell ref="AA49:AC49"/>
    <mergeCell ref="Z23:AB23"/>
    <mergeCell ref="AB29:AE29"/>
    <mergeCell ref="E32:V32"/>
    <mergeCell ref="E31:O31"/>
    <mergeCell ref="P8:S8"/>
    <mergeCell ref="AH8:AK8"/>
    <mergeCell ref="E10:V10"/>
    <mergeCell ref="G8:J8"/>
    <mergeCell ref="K8:O8"/>
    <mergeCell ref="T8:V8"/>
    <mergeCell ref="W8:X8"/>
    <mergeCell ref="Y8:AB8"/>
    <mergeCell ref="AL63:AN63"/>
    <mergeCell ref="E66:V66"/>
    <mergeCell ref="W66:AN66"/>
    <mergeCell ref="W51:AN51"/>
    <mergeCell ref="E65:V65"/>
    <mergeCell ref="W65:AN65"/>
    <mergeCell ref="AL58:AN58"/>
    <mergeCell ref="AJ61:AL61"/>
    <mergeCell ref="W63:AK63"/>
    <mergeCell ref="T63:V63"/>
    <mergeCell ref="AH31:AJ31"/>
    <mergeCell ref="BB61:BD61"/>
    <mergeCell ref="BE61:BF61"/>
    <mergeCell ref="B43:B66"/>
    <mergeCell ref="W64:AK64"/>
    <mergeCell ref="E64:S64"/>
    <mergeCell ref="E63:S63"/>
    <mergeCell ref="T64:V64"/>
    <mergeCell ref="AG50:AI50"/>
    <mergeCell ref="AJ50:AL50"/>
    <mergeCell ref="AA50:AC50"/>
    <mergeCell ref="E62:V62"/>
    <mergeCell ref="W62:AN62"/>
    <mergeCell ref="W39:AN39"/>
    <mergeCell ref="AM50:AN50"/>
    <mergeCell ref="W40:AN41"/>
    <mergeCell ref="R50:T50"/>
    <mergeCell ref="R49:T49"/>
    <mergeCell ref="AL57:AN57"/>
    <mergeCell ref="AM61:AN61"/>
    <mergeCell ref="AX61:AY61"/>
    <mergeCell ref="BE48:BF48"/>
    <mergeCell ref="BB48:BD48"/>
    <mergeCell ref="AN67:BX67"/>
    <mergeCell ref="AO66:BF66"/>
    <mergeCell ref="AL64:AN64"/>
    <mergeCell ref="BD63:BF63"/>
    <mergeCell ref="AO64:BC64"/>
    <mergeCell ref="AZ61:BA61"/>
    <mergeCell ref="AT61:AV61"/>
    <mergeCell ref="AO65:BF65"/>
    <mergeCell ref="BD64:BF64"/>
    <mergeCell ref="AO63:BC63"/>
    <mergeCell ref="AO62:BF62"/>
    <mergeCell ref="E45:V45"/>
    <mergeCell ref="W43:AN43"/>
    <mergeCell ref="AG49:AI49"/>
    <mergeCell ref="W44:AN44"/>
    <mergeCell ref="W45:AN45"/>
    <mergeCell ref="AD48:AF48"/>
    <mergeCell ref="AM48:AN48"/>
    <mergeCell ref="E48:H48"/>
    <mergeCell ref="I48:K48"/>
    <mergeCell ref="L48:N48"/>
    <mergeCell ref="D48:D49"/>
    <mergeCell ref="BG43:BX43"/>
    <mergeCell ref="BG44:BJ44"/>
    <mergeCell ref="BG45:BJ45"/>
    <mergeCell ref="BG47:BJ47"/>
    <mergeCell ref="D46:D47"/>
    <mergeCell ref="E46:V47"/>
    <mergeCell ref="W46:AN47"/>
    <mergeCell ref="BK44:BN44"/>
    <mergeCell ref="BK45:BN45"/>
    <mergeCell ref="AO45:BF45"/>
    <mergeCell ref="BO48:BP48"/>
    <mergeCell ref="AO16:BF16"/>
    <mergeCell ref="AO24:AS24"/>
    <mergeCell ref="AO39:BF39"/>
    <mergeCell ref="BC24:BF24"/>
    <mergeCell ref="BC21:BF21"/>
    <mergeCell ref="AO21:BB21"/>
    <mergeCell ref="BC25:BF25"/>
    <mergeCell ref="AX25:BB25"/>
    <mergeCell ref="BR46:BW46"/>
    <mergeCell ref="BR47:BW47"/>
    <mergeCell ref="AO46:BF47"/>
    <mergeCell ref="BG46:BJ46"/>
    <mergeCell ref="BO44:BP44"/>
    <mergeCell ref="BO45:BP45"/>
    <mergeCell ref="BR44:BW44"/>
    <mergeCell ref="BR45:BW45"/>
  </mergeCells>
  <conditionalFormatting sqref="E12:V12">
    <cfRule type="expression" priority="10" dxfId="12" stopIfTrue="1">
      <formula>$E$11="無"</formula>
    </cfRule>
  </conditionalFormatting>
  <conditionalFormatting sqref="W12:AN12">
    <cfRule type="expression" priority="9" dxfId="12" stopIfTrue="1">
      <formula>$W$11="無"</formula>
    </cfRule>
  </conditionalFormatting>
  <conditionalFormatting sqref="AO12:BX12">
    <cfRule type="expression" priority="8" dxfId="12" stopIfTrue="1">
      <formula>$AO$11="無"</formula>
    </cfRule>
  </conditionalFormatting>
  <conditionalFormatting sqref="E14:V14">
    <cfRule type="expression" priority="7" dxfId="12" stopIfTrue="1">
      <formula>$E$13="無"</formula>
    </cfRule>
  </conditionalFormatting>
  <conditionalFormatting sqref="W14:AN14">
    <cfRule type="expression" priority="6" dxfId="12" stopIfTrue="1">
      <formula>$W$13="無"</formula>
    </cfRule>
  </conditionalFormatting>
  <conditionalFormatting sqref="AO14:BX14">
    <cfRule type="expression" priority="5" dxfId="12" stopIfTrue="1">
      <formula>$AO$13="無"</formula>
    </cfRule>
  </conditionalFormatting>
  <conditionalFormatting sqref="E5:V5">
    <cfRule type="expression" priority="4" dxfId="8" stopIfTrue="1">
      <formula>$CR$22=7</formula>
    </cfRule>
  </conditionalFormatting>
  <conditionalFormatting sqref="W5:AN5">
    <cfRule type="expression" priority="3" dxfId="8" stopIfTrue="1">
      <formula>$CS$22=7</formula>
    </cfRule>
  </conditionalFormatting>
  <conditionalFormatting sqref="AO5:BF5">
    <cfRule type="expression" priority="2" dxfId="8" stopIfTrue="1">
      <formula>$CT$22=7</formula>
    </cfRule>
  </conditionalFormatting>
  <conditionalFormatting sqref="BG5:BX5">
    <cfRule type="expression" priority="1" dxfId="8" stopIfTrue="1">
      <formula>$CU$22=7</formula>
    </cfRule>
  </conditionalFormatting>
  <dataValidations count="23">
    <dataValidation type="list" allowBlank="1" showInputMessage="1" showErrorMessage="1" sqref="E15:BF15">
      <formula1>消化器症状</formula1>
    </dataValidation>
    <dataValidation showInputMessage="1" showErrorMessage="1" sqref="E7:J7 W7:AB7 AO7:AT7 N7:S7 AF7:AK7 AX7:BC7 BG7:BL7 BP7:BU7"/>
    <dataValidation type="whole" allowBlank="1" showInputMessage="1" showErrorMessage="1" sqref="R6:T6 AJ6:AL6 BB6:BD6 BT6:BV6 BT23:BV23 BB23:BD23 AJ23:AL23 R23:T23">
      <formula1>1</formula1>
      <formula2>31</formula2>
    </dataValidation>
    <dataValidation type="whole" allowBlank="1" showInputMessage="1" showErrorMessage="1" sqref="M6:O6 BO23:BQ23 AW23:AY23 AE23:AG23 M23:O23 BO6:BQ6 AW6:AY6 AE6:AG6">
      <formula1>1</formula1>
      <formula2>12</formula2>
    </dataValidation>
    <dataValidation type="list" allowBlank="1" showInputMessage="1" showErrorMessage="1" sqref="E52:BX52">
      <formula1>経鼻</formula1>
    </dataValidation>
    <dataValidation type="list" allowBlank="1" showInputMessage="1" showErrorMessage="1" sqref="E32:BF32">
      <formula1>良</formula1>
    </dataValidation>
    <dataValidation type="list" allowBlank="1" showInputMessage="1" sqref="E31 W31 AO31 BG31">
      <formula1>自立</formula1>
    </dataValidation>
    <dataValidation type="list" allowBlank="1" showInputMessage="1" showErrorMessage="1" sqref="E54:BX54 E33:BF33 E11:BF11 E13:BF13 E36:BF36 E39:BF39">
      <formula1>無</formula1>
    </dataValidation>
    <dataValidation type="list" allowBlank="1" showInputMessage="1" showErrorMessage="1" sqref="E10:BF10">
      <formula1>高リスク</formula1>
    </dataValidation>
    <dataValidation type="whole" allowBlank="1" showInputMessage="1" showErrorMessage="1" sqref="H6:J6 Z6:AB6 AR6:AT6 BJ6:BL6 BJ23:BL23 AR23:AT23 Z23:AB23 H23:J23">
      <formula1>21</formula1>
      <formula2>99</formula2>
    </dataValidation>
    <dataValidation allowBlank="1" showInputMessage="1" showErrorMessage="1" imeMode="halfAlpha" sqref="E20:R21 W20:AJ21 AO20:BB21 BG20:BT21"/>
    <dataValidation type="list" allowBlank="1" showInputMessage="1" showErrorMessage="1" sqref="E19:BF19">
      <formula1>$CY$9:$CY$10</formula1>
    </dataValidation>
    <dataValidation type="list" allowBlank="1" showInputMessage="1" showErrorMessage="1" sqref="BG11:BX11 BG13:BX13">
      <formula1>$CS$9:$CS$11</formula1>
    </dataValidation>
    <dataValidation type="list" allowBlank="1" showInputMessage="1" showErrorMessage="1" sqref="BG10:BX10">
      <formula1>$CR$9:$CR$12</formula1>
    </dataValidation>
    <dataValidation type="list" allowBlank="1" showInputMessage="1" showErrorMessage="1" sqref="BG15:BX15">
      <formula1>$CT$9:$CT$13</formula1>
    </dataValidation>
    <dataValidation type="list" allowBlank="1" showInputMessage="1" showErrorMessage="1" sqref="BG19:BX19">
      <formula1>$CY$9:$CY$11</formula1>
    </dataValidation>
    <dataValidation type="list" allowBlank="1" showInputMessage="1" showErrorMessage="1" sqref="E35:BX35">
      <formula1>$CW$9:$CW$11</formula1>
    </dataValidation>
    <dataValidation type="list" allowBlank="1" showInputMessage="1" showErrorMessage="1" sqref="E37:BF38 E34:BF34">
      <formula1>$CZ$9:$CZ$11</formula1>
    </dataValidation>
    <dataValidation allowBlank="1" showInputMessage="1" showErrorMessage="1" imeMode="hiragana" sqref="F43:BG45 E43:E46 W46 AO46 BK44:BO49"/>
    <dataValidation type="list" allowBlank="1" showInputMessage="1" showErrorMessage="1" sqref="BG32:BX32">
      <formula1>$CV$9:$CV$10</formula1>
    </dataValidation>
    <dataValidation type="list" allowBlank="1" showInputMessage="1" showErrorMessage="1" sqref="BG33:BX33">
      <formula1>$CS$9:$CS$10</formula1>
    </dataValidation>
    <dataValidation type="list" allowBlank="1" showInputMessage="1" sqref="BG37:BX38 BG34:BX34">
      <formula1>$CZ$9:$CZ$11</formula1>
    </dataValidation>
    <dataValidation type="list" allowBlank="1" showInputMessage="1" sqref="BG39:BX39 BG36:BX36">
      <formula1>無</formula1>
    </dataValidation>
  </dataValidations>
  <printOptions/>
  <pageMargins left="0.41" right="0.16" top="0.38" bottom="0.1968503937007874" header="0.28" footer="0.5118110236220472"/>
  <pageSetup horizontalDpi="600" verticalDpi="600" orientation="portrait" paperSize="9" scale="60" r:id="rId4"/>
  <headerFooter alignWithMargins="0">
    <oddHeader>&amp;R&amp;"ＭＳ 明朝,標準"&amp;12 2012年度改訂　能登脳卒中地域連携パスの手引き　Ver5.0</oddHeader>
    <oddFooter>&amp;C19
</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dimension ref="C7:J20"/>
  <sheetViews>
    <sheetView zoomScalePageLayoutView="0" workbookViewId="0" topLeftCell="A1">
      <selection activeCell="D7" sqref="D7:I8"/>
    </sheetView>
  </sheetViews>
  <sheetFormatPr defaultColWidth="9.00390625" defaultRowHeight="13.5"/>
  <cols>
    <col min="1" max="1" width="9.00390625" style="238" customWidth="1"/>
    <col min="2" max="2" width="16.25390625" style="238" customWidth="1"/>
    <col min="3" max="3" width="2.375" style="238" customWidth="1"/>
    <col min="4" max="4" width="11.75390625" style="238" customWidth="1"/>
    <col min="5" max="5" width="15.125" style="238" customWidth="1"/>
    <col min="6" max="6" width="9.00390625" style="238" customWidth="1"/>
    <col min="7" max="7" width="4.75390625" style="238" customWidth="1"/>
    <col min="8" max="9" width="9.00390625" style="238" customWidth="1"/>
    <col min="10" max="10" width="2.375" style="238" customWidth="1"/>
    <col min="11" max="11" width="1.75390625" style="238" customWidth="1"/>
    <col min="12" max="16384" width="9.00390625" style="238" customWidth="1"/>
  </cols>
  <sheetData>
    <row r="7" spans="3:10" ht="13.5">
      <c r="C7" s="237"/>
      <c r="D7" s="1900" t="s">
        <v>1478</v>
      </c>
      <c r="E7" s="1900"/>
      <c r="F7" s="1900"/>
      <c r="G7" s="1900"/>
      <c r="H7" s="1900"/>
      <c r="I7" s="1900"/>
      <c r="J7" s="237"/>
    </row>
    <row r="8" spans="3:10" ht="13.5">
      <c r="C8" s="237"/>
      <c r="D8" s="1900"/>
      <c r="E8" s="1900"/>
      <c r="F8" s="1900"/>
      <c r="G8" s="1900"/>
      <c r="H8" s="1900"/>
      <c r="I8" s="1900"/>
      <c r="J8" s="237"/>
    </row>
    <row r="9" spans="3:10" ht="13.5">
      <c r="C9" s="237"/>
      <c r="D9" s="78"/>
      <c r="E9" s="78"/>
      <c r="F9" s="78"/>
      <c r="G9" s="78"/>
      <c r="H9" s="78"/>
      <c r="I9" s="78"/>
      <c r="J9" s="237"/>
    </row>
    <row r="10" spans="3:10" ht="24.75" customHeight="1">
      <c r="C10" s="237"/>
      <c r="D10" s="78"/>
      <c r="E10" s="78">
        <v>0</v>
      </c>
      <c r="F10" s="78"/>
      <c r="G10" s="239"/>
      <c r="H10" s="78"/>
      <c r="I10" s="78"/>
      <c r="J10" s="237"/>
    </row>
    <row r="11" spans="3:10" ht="24.75" customHeight="1">
      <c r="C11" s="237"/>
      <c r="D11" s="78"/>
      <c r="E11" s="78"/>
      <c r="F11" s="78"/>
      <c r="G11" s="240"/>
      <c r="H11" s="78"/>
      <c r="I11" s="78"/>
      <c r="J11" s="237"/>
    </row>
    <row r="12" spans="3:10" ht="24.75" customHeight="1">
      <c r="C12" s="237"/>
      <c r="D12" s="78"/>
      <c r="E12" s="78"/>
      <c r="F12" s="78"/>
      <c r="G12" s="239"/>
      <c r="H12" s="78"/>
      <c r="I12" s="78"/>
      <c r="J12" s="237"/>
    </row>
    <row r="13" spans="3:10" ht="24.75" customHeight="1">
      <c r="C13" s="237"/>
      <c r="D13" s="78"/>
      <c r="E13" s="78"/>
      <c r="F13" s="78"/>
      <c r="G13" s="240"/>
      <c r="H13" s="78"/>
      <c r="I13" s="78"/>
      <c r="J13" s="237"/>
    </row>
    <row r="14" spans="3:10" ht="24.75" customHeight="1">
      <c r="C14" s="237"/>
      <c r="D14" s="78"/>
      <c r="E14" s="78"/>
      <c r="F14" s="78"/>
      <c r="G14" s="239"/>
      <c r="H14" s="78"/>
      <c r="I14" s="78"/>
      <c r="J14" s="237"/>
    </row>
    <row r="15" spans="3:10" ht="24.75" customHeight="1">
      <c r="C15" s="237"/>
      <c r="D15" s="78"/>
      <c r="E15" s="78"/>
      <c r="F15" s="78"/>
      <c r="G15" s="240"/>
      <c r="H15" s="78"/>
      <c r="I15" s="78"/>
      <c r="J15" s="237"/>
    </row>
    <row r="16" spans="3:10" ht="24.75" customHeight="1">
      <c r="C16" s="237"/>
      <c r="D16" s="78"/>
      <c r="E16" s="78"/>
      <c r="F16" s="78"/>
      <c r="G16" s="239"/>
      <c r="H16" s="78"/>
      <c r="I16" s="78"/>
      <c r="J16" s="237"/>
    </row>
    <row r="17" spans="3:10" ht="24.75" customHeight="1">
      <c r="C17" s="237"/>
      <c r="D17" s="78"/>
      <c r="E17" s="78"/>
      <c r="F17" s="78"/>
      <c r="G17" s="240"/>
      <c r="H17" s="78"/>
      <c r="I17" s="78"/>
      <c r="J17" s="237"/>
    </row>
    <row r="18" spans="3:10" ht="24.75" customHeight="1">
      <c r="C18" s="237"/>
      <c r="D18" s="78"/>
      <c r="E18" s="78"/>
      <c r="F18" s="78"/>
      <c r="G18" s="239"/>
      <c r="H18" s="78"/>
      <c r="I18" s="78"/>
      <c r="J18" s="237"/>
    </row>
    <row r="19" spans="3:10" ht="24.75" customHeight="1">
      <c r="C19" s="237"/>
      <c r="D19" s="78"/>
      <c r="E19" s="78"/>
      <c r="F19" s="78"/>
      <c r="G19" s="241"/>
      <c r="H19" s="78"/>
      <c r="I19" s="78"/>
      <c r="J19" s="237"/>
    </row>
    <row r="20" spans="3:10" ht="13.5">
      <c r="C20" s="237"/>
      <c r="D20" s="237"/>
      <c r="E20" s="237"/>
      <c r="F20" s="237"/>
      <c r="G20" s="237"/>
      <c r="H20" s="237"/>
      <c r="I20" s="237"/>
      <c r="J20" s="237"/>
    </row>
  </sheetData>
  <sheetProtection/>
  <mergeCells count="1">
    <mergeCell ref="D7:I8"/>
  </mergeCells>
  <printOptions/>
  <pageMargins left="0.7" right="0.7" top="0.75" bottom="0.75" header="0.3" footer="0.3"/>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Sheet8"/>
  <dimension ref="A2:GH15"/>
  <sheetViews>
    <sheetView zoomScalePageLayoutView="0" workbookViewId="0" topLeftCell="A1">
      <selection activeCell="C3" sqref="C3:L3"/>
    </sheetView>
  </sheetViews>
  <sheetFormatPr defaultColWidth="9.00390625" defaultRowHeight="13.5"/>
  <cols>
    <col min="4" max="4" width="11.50390625" style="0" customWidth="1"/>
    <col min="5" max="5" width="8.25390625" style="0" customWidth="1"/>
    <col min="6" max="6" width="11.75390625" style="0" customWidth="1"/>
    <col min="7" max="7" width="10.75390625" style="0" customWidth="1"/>
    <col min="96" max="96" width="9.75390625" style="0" customWidth="1"/>
    <col min="103" max="103" width="8.00390625" style="0" customWidth="1"/>
  </cols>
  <sheetData>
    <row r="2" spans="1:13" ht="13.5">
      <c r="A2" s="37" t="s">
        <v>287</v>
      </c>
      <c r="B2" s="38" t="s">
        <v>298</v>
      </c>
      <c r="C2" s="36" t="s">
        <v>172</v>
      </c>
      <c r="D2" s="36" t="s">
        <v>229</v>
      </c>
      <c r="E2" s="36" t="s">
        <v>230</v>
      </c>
      <c r="F2" s="36" t="s">
        <v>288</v>
      </c>
      <c r="G2" s="36" t="s">
        <v>231</v>
      </c>
      <c r="H2" s="36" t="s">
        <v>289</v>
      </c>
      <c r="I2" s="36" t="s">
        <v>290</v>
      </c>
      <c r="J2" s="36" t="s">
        <v>232</v>
      </c>
      <c r="K2" s="36" t="s">
        <v>291</v>
      </c>
      <c r="L2" s="36" t="s">
        <v>873</v>
      </c>
      <c r="M2" s="36" t="s">
        <v>1505</v>
      </c>
    </row>
    <row r="3" spans="3:13" ht="13.5">
      <c r="C3">
        <f>IF('基本情報'!F9="","",'基本情報'!F9)</f>
      </c>
      <c r="D3">
        <f>IF('基本情報'!AB9="","",'基本情報'!AB9)</f>
      </c>
      <c r="E3">
        <f>IF('基本情報'!AV9="","",'基本情報'!AV9)</f>
      </c>
      <c r="F3">
        <f>IF('基本情報'!DP25="","",'基本情報'!DP25)</f>
      </c>
      <c r="G3">
        <f>IF('基本情報'!I14&amp;'基本情報'!M14&amp;'基本情報'!Q14="","",TEXT(DATE('基本情報'!I14+1988,'基本情報'!M14,'基本情報'!Q14),"yyyy/mm/dd"))</f>
      </c>
      <c r="H3">
        <f>IF('基本情報'!AF14="","",'基本情報'!AF14)</f>
      </c>
      <c r="I3">
        <f>IF('基本情報'!AM14="","",'基本情報'!AM14)</f>
      </c>
      <c r="J3">
        <f>IF('基本情報'!F16="","",'基本情報'!F16)</f>
      </c>
      <c r="K3">
        <f>IF('基本情報'!AG16&amp;'基本情報'!K18="","",'基本情報'!AG16&amp;'基本情報'!K18)</f>
      </c>
      <c r="L3">
        <f>IF('基本情報'!AT16="","",'基本情報'!AT16)</f>
      </c>
      <c r="M3" t="str">
        <f ca="1">TEXT(NOW(),"yyyy/mm/dd")</f>
        <v>2012/06/28</v>
      </c>
    </row>
    <row r="5" spans="2:147" ht="13.5">
      <c r="B5" t="s">
        <v>299</v>
      </c>
      <c r="C5" s="75" t="s">
        <v>173</v>
      </c>
      <c r="D5" s="75" t="s">
        <v>292</v>
      </c>
      <c r="E5" s="75" t="s">
        <v>293</v>
      </c>
      <c r="F5" s="75" t="s">
        <v>294</v>
      </c>
      <c r="G5" s="75" t="s">
        <v>295</v>
      </c>
      <c r="H5" s="75" t="s">
        <v>296</v>
      </c>
      <c r="I5" s="75" t="s">
        <v>297</v>
      </c>
      <c r="J5" s="75" t="s">
        <v>300</v>
      </c>
      <c r="K5" s="75" t="s">
        <v>301</v>
      </c>
      <c r="L5" s="75" t="s">
        <v>302</v>
      </c>
      <c r="M5" s="75" t="s">
        <v>303</v>
      </c>
      <c r="N5" s="75" t="s">
        <v>304</v>
      </c>
      <c r="O5" s="75" t="s">
        <v>337</v>
      </c>
      <c r="P5" s="75" t="s">
        <v>338</v>
      </c>
      <c r="Q5" s="75" t="s">
        <v>339</v>
      </c>
      <c r="R5" s="75" t="s">
        <v>305</v>
      </c>
      <c r="S5" s="75" t="s">
        <v>306</v>
      </c>
      <c r="T5" s="75" t="s">
        <v>307</v>
      </c>
      <c r="U5" s="75" t="s">
        <v>308</v>
      </c>
      <c r="V5" s="75" t="s">
        <v>309</v>
      </c>
      <c r="W5" s="75" t="s">
        <v>310</v>
      </c>
      <c r="X5" s="75" t="s">
        <v>311</v>
      </c>
      <c r="Y5" s="75" t="s">
        <v>312</v>
      </c>
      <c r="Z5" s="75" t="s">
        <v>313</v>
      </c>
      <c r="AA5" s="75" t="s">
        <v>314</v>
      </c>
      <c r="AB5" s="75" t="s">
        <v>315</v>
      </c>
      <c r="AC5" s="75" t="s">
        <v>316</v>
      </c>
      <c r="AD5" s="75" t="s">
        <v>317</v>
      </c>
      <c r="AE5" s="75" t="s">
        <v>319</v>
      </c>
      <c r="AF5" s="75" t="s">
        <v>320</v>
      </c>
      <c r="AG5" s="75" t="s">
        <v>318</v>
      </c>
      <c r="AH5" s="75" t="s">
        <v>321</v>
      </c>
      <c r="AI5" s="75" t="s">
        <v>322</v>
      </c>
      <c r="AJ5" s="75" t="s">
        <v>359</v>
      </c>
      <c r="AK5" s="75" t="s">
        <v>360</v>
      </c>
      <c r="AL5" s="75" t="s">
        <v>361</v>
      </c>
      <c r="AM5" s="39" t="s">
        <v>362</v>
      </c>
      <c r="AN5" s="39" t="s">
        <v>363</v>
      </c>
      <c r="AO5" s="39" t="s">
        <v>364</v>
      </c>
      <c r="AP5" s="39" t="s">
        <v>365</v>
      </c>
      <c r="AQ5" s="39" t="s">
        <v>837</v>
      </c>
      <c r="AR5" s="39" t="s">
        <v>838</v>
      </c>
      <c r="AS5" s="39" t="s">
        <v>839</v>
      </c>
      <c r="AT5" s="39" t="s">
        <v>840</v>
      </c>
      <c r="AU5" s="39" t="s">
        <v>845</v>
      </c>
      <c r="AV5" s="39" t="s">
        <v>846</v>
      </c>
      <c r="AW5" s="39" t="s">
        <v>847</v>
      </c>
      <c r="AX5" s="39" t="s">
        <v>848</v>
      </c>
      <c r="AY5" s="39" t="s">
        <v>849</v>
      </c>
      <c r="AZ5" s="39" t="s">
        <v>850</v>
      </c>
      <c r="BA5" s="39" t="s">
        <v>851</v>
      </c>
      <c r="BB5" s="39" t="s">
        <v>852</v>
      </c>
      <c r="BC5" s="39" t="s">
        <v>861</v>
      </c>
      <c r="BD5" s="39" t="s">
        <v>862</v>
      </c>
      <c r="BE5" s="39" t="s">
        <v>863</v>
      </c>
      <c r="BF5" s="39" t="s">
        <v>864</v>
      </c>
      <c r="BG5" s="39" t="s">
        <v>865</v>
      </c>
      <c r="BH5" s="39" t="s">
        <v>866</v>
      </c>
      <c r="BI5" s="39" t="s">
        <v>867</v>
      </c>
      <c r="BJ5" s="39" t="s">
        <v>868</v>
      </c>
      <c r="BK5" s="39" t="s">
        <v>876</v>
      </c>
      <c r="BL5" s="39" t="s">
        <v>877</v>
      </c>
      <c r="BM5" s="39" t="s">
        <v>878</v>
      </c>
      <c r="BN5" s="39" t="s">
        <v>879</v>
      </c>
      <c r="BO5" s="39" t="s">
        <v>880</v>
      </c>
      <c r="BP5" s="39" t="s">
        <v>881</v>
      </c>
      <c r="BQ5" s="39" t="s">
        <v>882</v>
      </c>
      <c r="BR5" s="39" t="s">
        <v>840</v>
      </c>
      <c r="BS5" s="39" t="s">
        <v>883</v>
      </c>
      <c r="BT5" s="39" t="s">
        <v>884</v>
      </c>
      <c r="BU5" s="39" t="s">
        <v>885</v>
      </c>
      <c r="BV5" s="39" t="s">
        <v>886</v>
      </c>
      <c r="BW5" s="39" t="s">
        <v>887</v>
      </c>
      <c r="BX5" s="39" t="s">
        <v>888</v>
      </c>
      <c r="BY5" s="39" t="s">
        <v>889</v>
      </c>
      <c r="BZ5" s="39" t="s">
        <v>899</v>
      </c>
      <c r="CA5" s="39" t="s">
        <v>890</v>
      </c>
      <c r="CB5" s="39" t="s">
        <v>891</v>
      </c>
      <c r="CC5" s="39" t="s">
        <v>892</v>
      </c>
      <c r="CD5" s="39" t="s">
        <v>893</v>
      </c>
      <c r="CE5" s="39" t="s">
        <v>894</v>
      </c>
      <c r="CF5" s="39" t="s">
        <v>895</v>
      </c>
      <c r="CG5" s="39" t="s">
        <v>896</v>
      </c>
      <c r="CH5" s="39" t="s">
        <v>897</v>
      </c>
      <c r="CI5" s="39" t="s">
        <v>898</v>
      </c>
      <c r="CJ5" s="39" t="s">
        <v>900</v>
      </c>
      <c r="CK5" s="39" t="s">
        <v>901</v>
      </c>
      <c r="CL5" s="39" t="s">
        <v>902</v>
      </c>
      <c r="CM5" s="39" t="s">
        <v>903</v>
      </c>
      <c r="CN5" s="39" t="s">
        <v>904</v>
      </c>
      <c r="CO5" s="39" t="s">
        <v>931</v>
      </c>
      <c r="CP5" s="39" t="s">
        <v>932</v>
      </c>
      <c r="CQ5" s="39" t="s">
        <v>940</v>
      </c>
      <c r="CR5" s="39" t="s">
        <v>939</v>
      </c>
      <c r="CS5" s="39" t="s">
        <v>938</v>
      </c>
      <c r="CT5" s="39" t="s">
        <v>937</v>
      </c>
      <c r="CU5" s="39" t="s">
        <v>933</v>
      </c>
      <c r="CV5" s="39" t="s">
        <v>934</v>
      </c>
      <c r="CW5" s="39" t="s">
        <v>935</v>
      </c>
      <c r="CX5" s="39" t="s">
        <v>936</v>
      </c>
      <c r="CY5" s="39" t="s">
        <v>941</v>
      </c>
      <c r="CZ5" s="39" t="s">
        <v>942</v>
      </c>
      <c r="DA5" s="39" t="s">
        <v>943</v>
      </c>
      <c r="DB5" s="39" t="s">
        <v>956</v>
      </c>
      <c r="DC5" s="39" t="s">
        <v>944</v>
      </c>
      <c r="DD5" s="39" t="s">
        <v>945</v>
      </c>
      <c r="DE5" s="39" t="s">
        <v>946</v>
      </c>
      <c r="DF5" s="39" t="s">
        <v>957</v>
      </c>
      <c r="DG5" s="39" t="s">
        <v>174</v>
      </c>
      <c r="DH5" s="39" t="s">
        <v>175</v>
      </c>
      <c r="DI5" s="39" t="s">
        <v>176</v>
      </c>
      <c r="DJ5" s="39" t="s">
        <v>960</v>
      </c>
      <c r="DK5" s="39" t="s">
        <v>177</v>
      </c>
      <c r="DL5" s="39" t="s">
        <v>178</v>
      </c>
      <c r="DM5" s="39" t="s">
        <v>179</v>
      </c>
      <c r="DN5" s="39" t="s">
        <v>961</v>
      </c>
      <c r="DO5" s="39" t="s">
        <v>947</v>
      </c>
      <c r="DP5" s="39" t="s">
        <v>948</v>
      </c>
      <c r="DQ5" s="39" t="s">
        <v>949</v>
      </c>
      <c r="DR5" s="39" t="s">
        <v>962</v>
      </c>
      <c r="DS5" s="39" t="s">
        <v>950</v>
      </c>
      <c r="DT5" s="39" t="s">
        <v>951</v>
      </c>
      <c r="DU5" s="39" t="s">
        <v>952</v>
      </c>
      <c r="DV5" s="39" t="s">
        <v>963</v>
      </c>
      <c r="DW5" s="39" t="s">
        <v>953</v>
      </c>
      <c r="DX5" s="39" t="s">
        <v>964</v>
      </c>
      <c r="DY5" s="39" t="s">
        <v>954</v>
      </c>
      <c r="DZ5" s="39" t="s">
        <v>1500</v>
      </c>
      <c r="EA5" s="39" t="s">
        <v>955</v>
      </c>
      <c r="EB5" s="39" t="s">
        <v>965</v>
      </c>
      <c r="EC5" s="39" t="s">
        <v>966</v>
      </c>
      <c r="ED5" s="39" t="s">
        <v>967</v>
      </c>
      <c r="EE5" s="39" t="s">
        <v>968</v>
      </c>
      <c r="EF5" s="39" t="s">
        <v>969</v>
      </c>
      <c r="EG5" s="39" t="s">
        <v>970</v>
      </c>
      <c r="EH5" s="39" t="s">
        <v>971</v>
      </c>
      <c r="EI5" s="39" t="s">
        <v>972</v>
      </c>
      <c r="EJ5" s="39" t="s">
        <v>973</v>
      </c>
      <c r="EK5" s="39" t="s">
        <v>974</v>
      </c>
      <c r="EL5" s="39" t="s">
        <v>975</v>
      </c>
      <c r="EM5" s="39" t="s">
        <v>976</v>
      </c>
      <c r="EN5" s="39" t="s">
        <v>977</v>
      </c>
      <c r="EO5" s="39" t="s">
        <v>978</v>
      </c>
      <c r="EP5" s="39" t="s">
        <v>979</v>
      </c>
      <c r="EQ5" s="36" t="s">
        <v>336</v>
      </c>
    </row>
    <row r="6" spans="3:147" ht="13.5">
      <c r="C6" s="74">
        <f>IF('基本情報'!F9="","",'基本情報'!F9)</f>
      </c>
      <c r="D6" s="74">
        <f>IF('基本情報'!J20="","",'基本情報'!J20)</f>
      </c>
      <c r="E6" s="74">
        <f>IF('基本情報'!S20="","",'基本情報'!S20)</f>
      </c>
      <c r="F6" s="74">
        <f>IF('基本情報'!AA20="","",'基本情報'!AA20)</f>
      </c>
      <c r="G6" s="74">
        <f>IF('基本情報'!J22="","",'基本情報'!J22)</f>
      </c>
      <c r="H6" s="74">
        <f>IF('基本情報'!R22="","",'基本情報'!R22)</f>
      </c>
      <c r="I6" s="74">
        <f>IF('基本情報'!Z24="","",'基本情報'!Z24)</f>
      </c>
      <c r="J6" s="288"/>
      <c r="K6" s="288"/>
      <c r="L6" s="439">
        <f>IF('基本情報'!F35="","",'基本情報'!F35)</f>
      </c>
      <c r="M6" s="74">
        <f>IF('基本情報'!F38="","",'基本情報'!F38)</f>
      </c>
      <c r="N6" s="74">
        <f>IF('基本情報'!F29="","",'基本情報'!F29)</f>
      </c>
      <c r="O6" s="74">
        <f>IF('基本情報'!H41="","",'基本情報'!H41)</f>
      </c>
      <c r="P6" s="74">
        <f>IF('基本情報'!H43="","",'基本情報'!H43)</f>
      </c>
      <c r="Q6" s="74">
        <f>IF('基本情報'!H45="","",'基本情報'!H45)</f>
      </c>
      <c r="R6" s="74">
        <f>IF('基本情報'!F32="","",'基本情報'!F32)</f>
      </c>
      <c r="S6" s="74">
        <f>IF('基本情報'!J53="","",'基本情報'!J53)</f>
      </c>
      <c r="T6" s="74">
        <f>IF('基本情報'!J54="","",'基本情報'!J54)</f>
      </c>
      <c r="U6" s="74">
        <f>IF('基本情報'!J55="","",'基本情報'!J55)</f>
      </c>
      <c r="V6" s="74">
        <f>IF('基本情報'!J56="","",'基本情報'!J56)</f>
      </c>
      <c r="W6" s="74">
        <f>IF('基本情報'!G57="","",'基本情報'!G57)</f>
      </c>
      <c r="X6" s="74">
        <f>IF('基本情報'!K57="","",'基本情報'!K57)</f>
      </c>
      <c r="Y6" s="74">
        <f>IF('基本情報'!G59="","",'基本情報'!G59)</f>
      </c>
      <c r="Z6" s="74">
        <f>IF('基本情報'!K59="","",'基本情報'!K59)</f>
      </c>
      <c r="AA6" s="74">
        <f>IF('基本情報'!G61="","",'基本情報'!G61)</f>
      </c>
      <c r="AB6" s="74">
        <f>IF('基本情報'!M61&amp;'基本情報'!K61="","",'基本情報'!K61&amp;"種"&amp;'基本情報'!M61&amp;"級")</f>
      </c>
      <c r="AC6" s="74">
        <f>IF('基本情報'!G63="","",'基本情報'!G63)</f>
      </c>
      <c r="AD6" s="74">
        <f>IF('基本情報'!N63="","",'基本情報'!N63)</f>
      </c>
      <c r="AE6" s="74">
        <f>IF('基本情報'!J69="","",'基本情報'!J69)</f>
      </c>
      <c r="AF6" s="74">
        <f>IF('基本情報'!J71="","",'基本情報'!J71)</f>
      </c>
      <c r="AG6" s="74">
        <f>IF('基本情報'!K73="","",'基本情報'!K73)</f>
      </c>
      <c r="AH6" s="74">
        <f>IF('基本情報'!K74="","",'基本情報'!K74)</f>
      </c>
      <c r="AI6" s="74">
        <f>IF('基本情報'!K75="","",'基本情報'!K75)</f>
      </c>
      <c r="AJ6" s="74">
        <f>IF('基本情報'!K77="","",'基本情報'!K77)</f>
      </c>
      <c r="AK6" s="74">
        <f>IF('基本情報'!F79="","",'基本情報'!F79)</f>
      </c>
      <c r="AL6" s="74">
        <f>IF('基本情報'!F85="","",TEXT('基本情報'!F85,"yyyy/mm/dd"))</f>
      </c>
      <c r="AM6" s="74">
        <f>IF('基本情報'!Q28="","",TEXT('基本情報'!Q28,"yyyy/mm/dd"))</f>
      </c>
      <c r="AN6" s="74">
        <f>IF('基本情報'!W28="","",TEXT('基本情報'!W28,"yyyy/mm/dd"))</f>
      </c>
      <c r="AO6" s="74">
        <f>IF('基本情報'!Q30="","",'基本情報'!Q30)</f>
      </c>
      <c r="AP6" s="74">
        <f>IF('基本情報'!S32="","",'基本情報'!S32)</f>
      </c>
      <c r="AQ6" s="74">
        <f>IF('基本情報'!R41="","",'基本情報'!R41)</f>
      </c>
      <c r="AR6" s="74">
        <f>IF('基本情報'!R47="","",'基本情報'!R47)</f>
      </c>
      <c r="AS6" s="74">
        <f>IF('基本情報'!X52="","",'基本情報'!X52)</f>
      </c>
      <c r="AT6" s="74">
        <f>IF('基本情報'!R53="","",'基本情報'!R53)</f>
      </c>
      <c r="AU6" s="74">
        <f>IF('基本情報'!X55="","",'基本情報'!X55)</f>
      </c>
      <c r="AV6" s="74">
        <f>IF('基本情報'!S56="","",'基本情報'!S56)</f>
      </c>
      <c r="AW6" s="74">
        <f>IF('基本情報'!R57="","",'基本情報'!R57)</f>
      </c>
      <c r="AX6" s="74">
        <f>IF('基本情報'!V57="","",'基本情報'!V57)</f>
      </c>
      <c r="AY6" s="74">
        <f>IF('基本情報'!W59="","",'基本情報'!W59)</f>
      </c>
      <c r="AZ6" s="74">
        <f>IF('基本情報'!R61="","",'基本情報'!R61)</f>
      </c>
      <c r="BA6" s="74">
        <f>IF('基本情報'!V61&amp;'基本情報'!X61="","",'基本情報'!V61&amp;"種"&amp;'基本情報'!X61&amp;"級")</f>
      </c>
      <c r="BB6" s="74">
        <f>IF('基本情報'!R63="","",'基本情報'!R63)</f>
      </c>
      <c r="BC6" s="74">
        <f>IF('基本情報'!Y63="","",'基本情報'!Y63)</f>
      </c>
      <c r="BD6" s="74">
        <f>IF('基本情報'!U69="","",'基本情報'!U69)</f>
      </c>
      <c r="BE6" s="74">
        <f>IF('基本情報'!U71="","",'基本情報'!U71)</f>
      </c>
      <c r="BF6" s="74">
        <f>IF('基本情報'!V73="","",'基本情報'!V73)</f>
      </c>
      <c r="BG6" s="74">
        <f>IF('基本情報'!V74="","",'基本情報'!V74)</f>
      </c>
      <c r="BH6" s="74">
        <f>IF('基本情報'!V75="","",'基本情報'!V75)</f>
      </c>
      <c r="BI6" s="74">
        <f>IF('基本情報'!Q79="","",'基本情報'!Q79)</f>
      </c>
      <c r="BJ6" s="74">
        <f>IF('基本情報'!Q85="","",TEXT('基本情報'!Q85,"yyyy/mm/dd"))</f>
      </c>
      <c r="BK6" s="74">
        <f>IF('基本情報'!AB28="","",TEXT('基本情報'!AB28,"yyyy/mm/dd"))</f>
      </c>
      <c r="BL6" s="74">
        <f>IF('基本情報'!AH28="","",TEXT('基本情報'!AH28,"yyyy/mm/dd"))</f>
      </c>
      <c r="BM6" s="74">
        <f>IF('基本情報'!AB30="","",'基本情報'!AB30)</f>
      </c>
      <c r="BN6" s="74">
        <f>IF('基本情報'!AD32="","",'基本情報'!AD32)</f>
      </c>
      <c r="BO6" s="74">
        <f>IF('基本情報'!AC41="","",'基本情報'!AC41)</f>
      </c>
      <c r="BP6" s="74">
        <f>IF('基本情報'!AC47="","",'基本情報'!AC47)</f>
      </c>
      <c r="BQ6" s="74">
        <f>IF('基本情報'!AI52="","",'基本情報'!AI52)</f>
      </c>
      <c r="BR6" s="74">
        <f>IF('基本情報'!AD53="","",'基本情報'!AD53)</f>
      </c>
      <c r="BS6" s="74">
        <f>IF('基本情報'!AI54="","",'基本情報'!AI54)</f>
      </c>
      <c r="BT6" s="74">
        <f>IF('基本情報'!AI55="","",'基本情報'!AI55)</f>
      </c>
      <c r="BU6" s="74">
        <f>IF('基本情報'!AD56="","",'基本情報'!AD56)</f>
      </c>
      <c r="BV6" s="74">
        <f>IF('基本情報'!AC57="","",'基本情報'!AC57)</f>
      </c>
      <c r="BW6" s="74">
        <f>IF('基本情報'!AG57="","",'基本情報'!AG57)</f>
      </c>
      <c r="BX6" s="74">
        <f>IF('基本情報'!AH59="","",'基本情報'!AH59)</f>
      </c>
      <c r="BY6" s="74">
        <f>IF('基本情報'!AC61="","",'基本情報'!AC61)</f>
      </c>
      <c r="BZ6" s="74">
        <f>IF('基本情報'!AG61&amp;'基本情報'!AI61="","",'基本情報'!AG61&amp;"種"&amp;'基本情報'!AI61&amp;"級")</f>
      </c>
      <c r="CA6" s="74">
        <f>IF('基本情報'!AC63="","",'基本情報'!AC63)</f>
      </c>
      <c r="CB6" s="74">
        <f>IF('基本情報'!AJ63="","",'基本情報'!AJ63)</f>
      </c>
      <c r="CC6" s="74">
        <f>IF('基本情報'!AF69="","",'基本情報'!AF69)</f>
      </c>
      <c r="CD6" s="74">
        <f>IF('基本情報'!AF71="","",'基本情報'!AF71)</f>
      </c>
      <c r="CE6" s="74">
        <f>IF('基本情報'!AG73="","",'基本情報'!AG73)</f>
      </c>
      <c r="CF6" s="74">
        <f>IF('基本情報'!AG74="","",'基本情報'!AG74)</f>
      </c>
      <c r="CG6" s="74">
        <f>IF('基本情報'!AG75="","",'基本情報'!AG75)</f>
      </c>
      <c r="CH6" s="74">
        <f>IF('基本情報'!AB79="","",'基本情報'!AB79)</f>
      </c>
      <c r="CI6" s="74">
        <f>IF('基本情報'!AB85="","",TEXT('基本情報'!AB85,"yyyy/mm/dd"))</f>
      </c>
      <c r="CJ6" s="74">
        <f>IF('基本情報'!AM28="","",TEXT('基本情報'!AM28,"yyyy/mm/dd"))</f>
      </c>
      <c r="CK6" s="74">
        <f>IF('基本情報'!AT28="","",TEXT('基本情報'!AT28,"yyyy/mm/dd"))</f>
      </c>
      <c r="CL6" s="74">
        <f>IF('基本情報'!AM30="","",'基本情報'!AM30)</f>
      </c>
      <c r="CM6" s="74" t="str">
        <f>IF('基本情報'!AP32="","",'基本情報'!AP32)</f>
        <v>あり</v>
      </c>
      <c r="CN6" s="74">
        <f>IF('基本情報'!AO34="","",'基本情報'!AO34)</f>
      </c>
      <c r="CO6" s="74">
        <f>IF('基本情報'!AQ39="","",'基本情報'!AQ39)</f>
      </c>
      <c r="CP6" s="74" t="str">
        <f>IF('基本情報'!CP23=TRUE,"あり","なし")</f>
        <v>なし</v>
      </c>
      <c r="CQ6" s="74">
        <f>IF('基本情報'!AR40="","",'基本情報'!AR40)</f>
      </c>
      <c r="CR6" s="74">
        <f>IF('基本情報'!AN41="","",'基本情報'!AN41)</f>
      </c>
      <c r="CS6" s="74">
        <f>IF('基本情報'!AR41="","",'基本情報'!AR41)</f>
      </c>
      <c r="CT6" s="74">
        <f>IF('基本情報'!AT40="","",'基本情報'!AT40)</f>
      </c>
      <c r="CU6" s="74" t="str">
        <f>IF('基本情報'!CP24=TRUE,"あり","なし")</f>
        <v>なし</v>
      </c>
      <c r="CV6" s="74">
        <f>IF('基本情報'!AN43="","",'基本情報'!AN43)</f>
      </c>
      <c r="CW6" s="74">
        <f>IF('基本情報'!AR43="","",'基本情報'!AR43)</f>
      </c>
      <c r="CX6" s="74">
        <f>IF('基本情報'!AT42="","",'基本情報'!AT42)</f>
      </c>
      <c r="CY6" s="74" t="str">
        <f>IF('基本情報'!CP25=TRUE,"あり","なし")</f>
        <v>なし</v>
      </c>
      <c r="CZ6" s="74">
        <f>IF('基本情報'!AN45="","",'基本情報'!AN45)</f>
      </c>
      <c r="DA6" s="74">
        <f>IF('基本情報'!AR45="","",'基本情報'!AR45)</f>
      </c>
      <c r="DB6" s="74">
        <f>IF('基本情報'!AT44="","",'基本情報'!AT44)</f>
      </c>
      <c r="DC6" s="74" t="str">
        <f>IF('基本情報'!CP26=TRUE,"あり","なし")</f>
        <v>なし</v>
      </c>
      <c r="DD6" s="74">
        <f>IF('基本情報'!AN47="","",'基本情報'!AN47)</f>
      </c>
      <c r="DE6" s="74">
        <f>IF('基本情報'!AR47="","",'基本情報'!AR47)</f>
      </c>
      <c r="DF6" s="74">
        <f>IF('基本情報'!AT46="","",'基本情報'!AT46)</f>
      </c>
      <c r="DG6" s="74" t="str">
        <f>IF('基本情報'!CP27=TRUE,"あり","なし")</f>
        <v>なし</v>
      </c>
      <c r="DH6" s="74">
        <f>IF('基本情報'!AN49="","",'基本情報'!AN49)</f>
      </c>
      <c r="DI6" s="74">
        <f>IF('基本情報'!AR49="","",'基本情報'!AR49)</f>
      </c>
      <c r="DJ6" s="74">
        <f>IF('基本情報'!AT48="","",'基本情報'!AT48)</f>
      </c>
      <c r="DK6" s="74" t="str">
        <f>IF('基本情報'!CP28=TRUE,"あり","なし")</f>
        <v>なし</v>
      </c>
      <c r="DL6" s="74">
        <f>IF('基本情報'!AN51="","",'基本情報'!AN51)</f>
      </c>
      <c r="DM6" s="74">
        <f>IF('基本情報'!AR51="","",'基本情報'!AR51)</f>
      </c>
      <c r="DN6" s="74">
        <f>IF('基本情報'!AT50="","",'基本情報'!AT50)</f>
      </c>
      <c r="DO6" s="74" t="str">
        <f>IF('基本情報'!CP29=TRUE,"あり","なし")</f>
        <v>なし</v>
      </c>
      <c r="DP6" s="74">
        <f>IF('基本情報'!AN53="","",'基本情報'!AN53)</f>
      </c>
      <c r="DQ6" s="74">
        <f>IF('基本情報'!AR53="","",'基本情報'!AR53)</f>
      </c>
      <c r="DR6" s="74">
        <f>IF('基本情報'!AT52="","",'基本情報'!AT52)</f>
      </c>
      <c r="DS6" s="74" t="str">
        <f>IF('基本情報'!CP30=TRUE,"あり","なし")</f>
        <v>なし</v>
      </c>
      <c r="DT6" s="74">
        <f>IF('基本情報'!AN55="","",'基本情報'!AN55)</f>
      </c>
      <c r="DU6" s="74">
        <f>IF('基本情報'!AR55="","",'基本情報'!AR55)</f>
      </c>
      <c r="DV6" s="74">
        <f>IF('基本情報'!AT54="","",'基本情報'!AT54)</f>
      </c>
      <c r="DW6" s="74" t="str">
        <f>IF('基本情報'!CP31=TRUE,"あり","なし")</f>
        <v>なし</v>
      </c>
      <c r="DX6" s="74">
        <f>IF('基本情報'!AT56="","",'基本情報'!AT56)</f>
      </c>
      <c r="DY6" s="74" t="str">
        <f>IF('基本情報'!CP32=TRUE,"あり","なし")</f>
        <v>なし</v>
      </c>
      <c r="DZ6" s="74">
        <f>IF('基本情報'!AT57="","",'基本情報'!AT57)</f>
      </c>
      <c r="EA6" s="74" t="str">
        <f>IF('基本情報'!CP33=TRUE,"あり","なし")</f>
        <v>なし</v>
      </c>
      <c r="EB6" s="74">
        <f>IF('基本情報'!AT58="","",'基本情報'!AT58)</f>
      </c>
      <c r="EC6" s="74">
        <f>IF('基本情報'!AT59="","",'基本情報'!AT59)</f>
      </c>
      <c r="ED6" s="74">
        <f>IF('基本情報'!AO61="","",'基本情報'!AO61)</f>
      </c>
      <c r="EE6" s="74">
        <f>IF('基本情報'!AS61&amp;'基本情報'!AU61="","",'基本情報'!AS61&amp;"種"&amp;'基本情報'!AU61&amp;"級")</f>
      </c>
      <c r="EF6" s="74">
        <f>IF('基本情報'!AN63="","",'基本情報'!AN63)</f>
      </c>
      <c r="EG6" s="74">
        <f>IF('基本情報'!AU63="","",'基本情報'!AU63)</f>
      </c>
      <c r="EH6" s="74">
        <f>IF('基本情報'!AQ69="","",'基本情報'!AQ69)</f>
      </c>
      <c r="EI6" s="74">
        <f>IF('基本情報'!AQ71="","",'基本情報'!AQ71)</f>
      </c>
      <c r="EJ6" s="74">
        <f>IF('基本情報'!AQ73="","",'基本情報'!AQ73)</f>
      </c>
      <c r="EK6" s="74">
        <f>IF('基本情報'!AQ74="","",'基本情報'!AQ74)</f>
      </c>
      <c r="EL6" s="74">
        <f>IF('基本情報'!AQ75="","",'基本情報'!AQ75)</f>
      </c>
      <c r="EM6" s="74">
        <f>IF('基本情報'!AQ77="","",'基本情報'!AQ77)</f>
      </c>
      <c r="EN6" s="74">
        <f>IF('基本情報'!AQ78="","",'基本情報'!AQ78)</f>
      </c>
      <c r="EO6" s="74">
        <f>IF('基本情報'!AM79="","",'基本情報'!AM79)</f>
      </c>
      <c r="EP6" s="74">
        <f>IF('基本情報'!AM85="","",TEXT('基本情報'!AM85,"yyyy/mm/dd"))</f>
      </c>
      <c r="EQ6" s="74">
        <f>IF('基本情報'!H47="","",'基本情報'!H47)</f>
      </c>
    </row>
    <row r="7" ht="13.5">
      <c r="AP7" s="286"/>
    </row>
    <row r="8" spans="1:126" ht="16.5" customHeight="1">
      <c r="A8" t="s">
        <v>980</v>
      </c>
      <c r="C8" s="54" t="s">
        <v>180</v>
      </c>
      <c r="D8" s="54" t="s">
        <v>982</v>
      </c>
      <c r="E8" s="54" t="s">
        <v>529</v>
      </c>
      <c r="F8" s="54" t="s">
        <v>987</v>
      </c>
      <c r="G8" s="54" t="s">
        <v>988</v>
      </c>
      <c r="H8" s="54" t="s">
        <v>989</v>
      </c>
      <c r="I8" s="54" t="s">
        <v>531</v>
      </c>
      <c r="J8" s="54" t="s">
        <v>986</v>
      </c>
      <c r="K8" s="242" t="s">
        <v>181</v>
      </c>
      <c r="L8" s="242" t="s">
        <v>182</v>
      </c>
      <c r="M8" s="242" t="s">
        <v>183</v>
      </c>
      <c r="N8" s="242" t="s">
        <v>184</v>
      </c>
      <c r="O8" s="242" t="s">
        <v>185</v>
      </c>
      <c r="P8" s="242" t="s">
        <v>186</v>
      </c>
      <c r="Q8" s="242" t="s">
        <v>187</v>
      </c>
      <c r="R8" s="242" t="s">
        <v>188</v>
      </c>
      <c r="S8" s="242" t="s">
        <v>533</v>
      </c>
      <c r="T8" s="242" t="s">
        <v>534</v>
      </c>
      <c r="U8" s="242" t="s">
        <v>1049</v>
      </c>
      <c r="V8" s="242" t="s">
        <v>189</v>
      </c>
      <c r="W8" s="242" t="s">
        <v>190</v>
      </c>
      <c r="X8" s="242" t="s">
        <v>191</v>
      </c>
      <c r="Y8" s="242" t="s">
        <v>192</v>
      </c>
      <c r="Z8" s="242" t="s">
        <v>1050</v>
      </c>
      <c r="AA8" s="242" t="s">
        <v>1051</v>
      </c>
      <c r="AB8" s="242" t="s">
        <v>1052</v>
      </c>
      <c r="AC8" s="242" t="s">
        <v>1053</v>
      </c>
      <c r="AD8" s="242" t="s">
        <v>1054</v>
      </c>
      <c r="AE8" s="242" t="s">
        <v>1055</v>
      </c>
      <c r="AF8" s="242" t="s">
        <v>1056</v>
      </c>
      <c r="AG8" s="242" t="s">
        <v>1057</v>
      </c>
      <c r="AH8" s="242" t="s">
        <v>193</v>
      </c>
      <c r="AI8" s="242" t="s">
        <v>194</v>
      </c>
      <c r="AJ8" s="242" t="s">
        <v>195</v>
      </c>
      <c r="AK8" s="242" t="s">
        <v>196</v>
      </c>
      <c r="AL8" s="242" t="s">
        <v>197</v>
      </c>
      <c r="AM8" s="242" t="s">
        <v>198</v>
      </c>
      <c r="AN8" s="242" t="s">
        <v>199</v>
      </c>
      <c r="AO8" s="242" t="s">
        <v>200</v>
      </c>
      <c r="AP8" s="242" t="s">
        <v>201</v>
      </c>
      <c r="AQ8" s="242" t="s">
        <v>202</v>
      </c>
      <c r="AR8" s="242" t="s">
        <v>203</v>
      </c>
      <c r="AS8" s="242" t="s">
        <v>204</v>
      </c>
      <c r="AT8" s="242" t="s">
        <v>205</v>
      </c>
      <c r="AU8" s="242" t="s">
        <v>206</v>
      </c>
      <c r="AV8" s="242" t="s">
        <v>207</v>
      </c>
      <c r="AW8" s="242" t="s">
        <v>208</v>
      </c>
      <c r="AX8" s="242" t="s">
        <v>4</v>
      </c>
      <c r="AY8" s="292" t="s">
        <v>1602</v>
      </c>
      <c r="AZ8" s="292" t="s">
        <v>1603</v>
      </c>
      <c r="BA8" s="242" t="s">
        <v>209</v>
      </c>
      <c r="BB8" s="242" t="s">
        <v>210</v>
      </c>
      <c r="BC8" s="242" t="s">
        <v>211</v>
      </c>
      <c r="BD8" s="242" t="s">
        <v>212</v>
      </c>
      <c r="BE8" s="242" t="s">
        <v>213</v>
      </c>
      <c r="BF8" s="242" t="s">
        <v>157</v>
      </c>
      <c r="BG8" s="242" t="s">
        <v>214</v>
      </c>
      <c r="BH8" s="242" t="s">
        <v>215</v>
      </c>
      <c r="BI8" s="292" t="s">
        <v>1604</v>
      </c>
      <c r="BJ8" s="292"/>
      <c r="BK8" s="242" t="s">
        <v>216</v>
      </c>
      <c r="BL8" s="242" t="s">
        <v>217</v>
      </c>
      <c r="BM8" s="242" t="s">
        <v>218</v>
      </c>
      <c r="BN8" s="242" t="s">
        <v>219</v>
      </c>
      <c r="BO8" s="242" t="s">
        <v>220</v>
      </c>
      <c r="BP8" s="242" t="s">
        <v>221</v>
      </c>
      <c r="BQ8" s="242" t="s">
        <v>222</v>
      </c>
      <c r="BR8" s="292" t="s">
        <v>1605</v>
      </c>
      <c r="BS8" s="292" t="s">
        <v>0</v>
      </c>
      <c r="BT8" s="242" t="s">
        <v>1087</v>
      </c>
      <c r="BU8" s="243" t="s">
        <v>588</v>
      </c>
      <c r="BV8" s="243" t="s">
        <v>589</v>
      </c>
      <c r="BW8" s="243" t="s">
        <v>591</v>
      </c>
      <c r="BX8" s="243" t="s">
        <v>593</v>
      </c>
      <c r="BY8" s="243" t="s">
        <v>594</v>
      </c>
      <c r="BZ8" s="243" t="s">
        <v>590</v>
      </c>
      <c r="CA8" s="243" t="s">
        <v>596</v>
      </c>
      <c r="CB8" s="243" t="s">
        <v>598</v>
      </c>
      <c r="CC8" s="243" t="s">
        <v>600</v>
      </c>
      <c r="CD8" s="243" t="s">
        <v>601</v>
      </c>
      <c r="CE8" s="243" t="s">
        <v>603</v>
      </c>
      <c r="CF8" s="243" t="s">
        <v>604</v>
      </c>
      <c r="CG8" s="243" t="s">
        <v>606</v>
      </c>
      <c r="CH8" s="243" t="s">
        <v>1088</v>
      </c>
      <c r="CI8" s="243" t="s">
        <v>1089</v>
      </c>
      <c r="CJ8" s="243" t="s">
        <v>1090</v>
      </c>
      <c r="CK8" s="243" t="s">
        <v>1091</v>
      </c>
      <c r="CL8" s="243" t="s">
        <v>1092</v>
      </c>
      <c r="CM8" s="243" t="s">
        <v>1093</v>
      </c>
      <c r="CN8" s="243" t="s">
        <v>1094</v>
      </c>
      <c r="CO8" s="243" t="s">
        <v>1095</v>
      </c>
      <c r="CP8" s="243" t="s">
        <v>1096</v>
      </c>
      <c r="CQ8" s="243" t="s">
        <v>1097</v>
      </c>
      <c r="CR8" s="242" t="s">
        <v>1098</v>
      </c>
      <c r="CS8" s="54" t="s">
        <v>1534</v>
      </c>
      <c r="CT8" s="269" t="s">
        <v>1535</v>
      </c>
      <c r="CU8" s="54" t="s">
        <v>1536</v>
      </c>
      <c r="CV8" s="54" t="s">
        <v>1537</v>
      </c>
      <c r="CW8" s="54" t="s">
        <v>1538</v>
      </c>
      <c r="CX8" s="54" t="s">
        <v>1539</v>
      </c>
      <c r="CY8" s="54" t="s">
        <v>1552</v>
      </c>
      <c r="CZ8" s="54" t="s">
        <v>1553</v>
      </c>
      <c r="DA8" s="54" t="s">
        <v>1554</v>
      </c>
      <c r="DB8" s="54" t="s">
        <v>1555</v>
      </c>
      <c r="DC8" s="54" t="s">
        <v>1556</v>
      </c>
      <c r="DD8" s="54" t="s">
        <v>1557</v>
      </c>
      <c r="DE8" s="54" t="s">
        <v>1558</v>
      </c>
      <c r="DF8" s="54" t="s">
        <v>1559</v>
      </c>
      <c r="DG8" s="287" t="s">
        <v>1582</v>
      </c>
      <c r="DH8" s="287" t="s">
        <v>1584</v>
      </c>
      <c r="DI8" s="287" t="s">
        <v>1583</v>
      </c>
      <c r="DJ8" s="287" t="s">
        <v>1585</v>
      </c>
      <c r="DK8" s="287" t="s">
        <v>5</v>
      </c>
      <c r="DL8" s="295" t="s">
        <v>1580</v>
      </c>
      <c r="DM8" s="295" t="s">
        <v>1581</v>
      </c>
      <c r="DN8" s="287" t="s">
        <v>1574</v>
      </c>
      <c r="DO8" s="287" t="s">
        <v>166</v>
      </c>
      <c r="DP8" s="268" t="s">
        <v>165</v>
      </c>
      <c r="DQ8" s="332" t="s">
        <v>156</v>
      </c>
      <c r="DR8" s="332" t="s">
        <v>160</v>
      </c>
      <c r="DS8" s="332" t="s">
        <v>161</v>
      </c>
      <c r="DT8" s="332" t="s">
        <v>162</v>
      </c>
      <c r="DU8" s="332" t="s">
        <v>163</v>
      </c>
      <c r="DV8" s="332" t="s">
        <v>164</v>
      </c>
    </row>
    <row r="9" spans="3:126" ht="13.5">
      <c r="C9" s="74">
        <f>IF('基本情報'!F9="","",'基本情報'!F9)</f>
      </c>
      <c r="D9" s="288"/>
      <c r="E9" s="74" t="str">
        <f>IF('要約用紙'!E12="","",'要約用紙'!E12)</f>
        <v>特記すべき事なし
</v>
      </c>
      <c r="F9" s="74" t="b">
        <f>IF('要約用紙'!CE12="","",'要約用紙'!CE12)</f>
        <v>0</v>
      </c>
      <c r="G9" s="74" t="b">
        <f>IF('要約用紙'!CE13="","",'要約用紙'!CE13)</f>
        <v>0</v>
      </c>
      <c r="H9" s="74" t="b">
        <f>IF('要約用紙'!CE14="","",'要約用紙'!CE14)</f>
        <v>0</v>
      </c>
      <c r="I9" s="74" t="str">
        <f>IF('要約用紙'!AE13="","",'要約用紙'!AE13)</f>
        <v>特記すべき事なし</v>
      </c>
      <c r="J9" s="74" t="str">
        <f>IF('要約用紙'!AO13="","",'要約用紙'!AO13)</f>
        <v>特記すべき事なし</v>
      </c>
      <c r="K9" s="74" t="b">
        <f>IF('要約用紙'!CH12="","",'要約用紙'!CH12)</f>
        <v>0</v>
      </c>
      <c r="L9" s="74" t="b">
        <f>IF('要約用紙'!CH13="","",'要約用紙'!CH13)</f>
        <v>0</v>
      </c>
      <c r="M9" s="74" t="b">
        <f>IF('要約用紙'!CH14="","",'要約用紙'!CH14)</f>
        <v>0</v>
      </c>
      <c r="N9" s="74" t="b">
        <f>IF('要約用紙'!CH15="","",'要約用紙'!CH15)</f>
        <v>0</v>
      </c>
      <c r="O9" s="74" t="b">
        <f>IF('要約用紙'!CH16="","",'要約用紙'!CH16)</f>
        <v>0</v>
      </c>
      <c r="P9" s="74" t="b">
        <f>IF('要約用紙'!CH17="","",'要約用紙'!CH17)</f>
        <v>0</v>
      </c>
      <c r="Q9" s="74" t="b">
        <f>IF('要約用紙'!CH18="","",'要約用紙'!CH18)</f>
        <v>0</v>
      </c>
      <c r="R9" s="74" t="b">
        <f>IF('要約用紙'!CH19="","",'要約用紙'!CH19)</f>
        <v>0</v>
      </c>
      <c r="S9" s="74">
        <f>IF('要約用紙'!AI16="","",'要約用紙'!AI16)</f>
      </c>
      <c r="T9" s="74">
        <f>IF('要約用紙'!AM16="","",'要約用紙'!AM16)</f>
      </c>
      <c r="U9" s="74">
        <f>IF('要約用紙'!AS16&amp;'要約用紙'!AU16&amp;'要約用紙'!AW16="","",'要約用紙'!AS16&amp;"日"&amp;'要約用紙'!AU16&amp;"時"&amp;'要約用紙'!AW16&amp;"分")</f>
      </c>
      <c r="V9" s="74">
        <f>IF('要約用紙'!AU18="","",'要約用紙'!AU18)</f>
      </c>
      <c r="W9" s="74">
        <f>IF('要約用紙'!AE20="","",'要約用紙'!AE20)</f>
      </c>
      <c r="X9" s="74">
        <f>IF('要約用紙'!AI20="","",'要約用紙'!AI20)</f>
      </c>
      <c r="Y9" s="74">
        <f>IF('要約用紙'!AN20="","",'要約用紙'!AN20)</f>
      </c>
      <c r="Z9" s="74">
        <f>IF('要約用紙'!AU20="","",'要約用紙'!AU20)</f>
      </c>
      <c r="AA9" s="74">
        <f>IF('要約用紙'!AU21="","",'要約用紙'!AU21)</f>
      </c>
      <c r="AB9" s="74">
        <f>IF('要約用紙'!AE22="","",'要約用紙'!AE22)</f>
      </c>
      <c r="AC9" s="74">
        <f>IF('要約用紙'!AE23&amp;'要約用紙'!AG23&amp;'要約用紙'!AI23="","",TEXT(DATE('要約用紙'!AE23+1988,'要約用紙'!AG23,'要約用紙'!AI23),"yyyy/mm/dd"))</f>
      </c>
      <c r="AD9" s="74">
        <f>IF('要約用紙'!AL22="","",'要約用紙'!AL22)</f>
      </c>
      <c r="AE9" s="74">
        <f>IF('要約用紙'!AL23&amp;'要約用紙'!AN23&amp;'要約用紙'!AP23="","",TEXT(DATE('要約用紙'!AL23+1988,'要約用紙'!AN23,'要約用紙'!AP23),"yyyy/mm/dd"))</f>
      </c>
      <c r="AF9" s="74">
        <f>IF('要約用紙'!AS22="","",'要約用紙'!AS22)</f>
      </c>
      <c r="AG9" s="74">
        <f>IF('要約用紙'!AS23&amp;'要約用紙'!AU23&amp;'要約用紙'!AW23="","",TEXT(DATE('要約用紙'!AS23+1988,'要約用紙'!AU23,'要約用紙'!AW23),"yyyy/mm/dd"))</f>
      </c>
      <c r="AH9" s="74" t="b">
        <f>IF('要約用紙'!CK12="","",'要約用紙'!CK12)</f>
        <v>0</v>
      </c>
      <c r="AI9" s="74" t="b">
        <f>IF('要約用紙'!CK13="","",'要約用紙'!CK13)</f>
        <v>0</v>
      </c>
      <c r="AJ9" s="74" t="b">
        <f>IF('要約用紙'!CK14="","",'要約用紙'!CK14)</f>
        <v>0</v>
      </c>
      <c r="AK9" s="74" t="b">
        <f>IF('要約用紙'!CK15="","",'要約用紙'!CK15)</f>
        <v>0</v>
      </c>
      <c r="AL9" s="74" t="b">
        <f>IF('要約用紙'!CK16="","",'要約用紙'!CK16)</f>
        <v>0</v>
      </c>
      <c r="AM9" s="74" t="b">
        <f>IF('要約用紙'!CK17="","",'要約用紙'!CK17)</f>
        <v>0</v>
      </c>
      <c r="AN9" s="74" t="b">
        <f>IF('要約用紙'!CK19="","",'要約用紙'!CK19)</f>
        <v>0</v>
      </c>
      <c r="AO9" s="74" t="b">
        <f>IF('要約用紙'!CN12="","",'要約用紙'!CN12)</f>
        <v>0</v>
      </c>
      <c r="AP9" s="74" t="b">
        <f>IF('要約用紙'!CN13="","",'要約用紙'!CN13)</f>
        <v>0</v>
      </c>
      <c r="AQ9" s="74" t="b">
        <f>IF('要約用紙'!CN14="","",'要約用紙'!CN14)</f>
        <v>0</v>
      </c>
      <c r="AR9" s="74" t="b">
        <f>IF('要約用紙'!CN15="","",'要約用紙'!CN15)</f>
        <v>0</v>
      </c>
      <c r="AS9" s="74" t="b">
        <f>IF('要約用紙'!CN16="","",'要約用紙'!CN16)</f>
        <v>0</v>
      </c>
      <c r="AT9" s="74" t="b">
        <f>IF('要約用紙'!CQ12="","",'要約用紙'!CQ12)</f>
        <v>0</v>
      </c>
      <c r="AU9" s="74" t="b">
        <f>IF('要約用紙'!CQ13="","",'要約用紙'!CQ13)</f>
        <v>0</v>
      </c>
      <c r="AV9" s="74" t="b">
        <f>IF('要約用紙'!CQ14="","",'要約用紙'!CQ14)</f>
        <v>0</v>
      </c>
      <c r="AW9" s="74" t="b">
        <f>IF('要約用紙'!CQ15="","",'要約用紙'!CQ15)</f>
        <v>0</v>
      </c>
      <c r="AX9" s="74" t="b">
        <f>IF('要約用紙'!CQ16="","",'要約用紙'!CQ16)</f>
        <v>0</v>
      </c>
      <c r="AY9" s="294"/>
      <c r="AZ9" s="294"/>
      <c r="BA9" s="74" t="b">
        <f>IF('要約用紙'!CT12="","",'要約用紙'!CT12)</f>
        <v>0</v>
      </c>
      <c r="BB9" s="74" t="b">
        <f>IF('要約用紙'!CT13="","",'要約用紙'!CT13)</f>
        <v>0</v>
      </c>
      <c r="BC9" s="331"/>
      <c r="BD9" s="331"/>
      <c r="BE9" s="74" t="b">
        <f>IF('要約用紙'!CT14="","",'要約用紙'!CT14)</f>
        <v>0</v>
      </c>
      <c r="BF9" s="331"/>
      <c r="BG9" s="74" t="b">
        <f>IF('要約用紙'!CT16="","",'要約用紙'!CT16)</f>
        <v>0</v>
      </c>
      <c r="BH9" s="74" t="b">
        <f>IF('要約用紙'!CT17="","",'要約用紙'!CT17)</f>
        <v>0</v>
      </c>
      <c r="BI9" s="294"/>
      <c r="BJ9" s="294"/>
      <c r="BK9" s="74" t="b">
        <f>IF('基本情報'!CE21="","",'基本情報'!CE21)</f>
        <v>0</v>
      </c>
      <c r="BL9" s="74" t="b">
        <f>IF('基本情報'!CE22="","",'基本情報'!CE22)</f>
        <v>0</v>
      </c>
      <c r="BM9" s="74" t="b">
        <f>IF('基本情報'!CE23="","",'基本情報'!CE23)</f>
        <v>0</v>
      </c>
      <c r="BN9" s="331"/>
      <c r="BO9" s="74" t="b">
        <f>IF('基本情報'!CE25="","",'基本情報'!CE25)</f>
        <v>0</v>
      </c>
      <c r="BP9" s="74" t="b">
        <f>IF('基本情報'!CE26="","",'基本情報'!CE26)</f>
        <v>0</v>
      </c>
      <c r="BQ9" s="74" t="b">
        <f>IF('基本情報'!CE27="","",'基本情報'!CE27)</f>
        <v>0</v>
      </c>
      <c r="BR9" s="294"/>
      <c r="BS9" s="294"/>
      <c r="BT9" s="74">
        <f>IF('要約用紙'!AN59="","",'要約用紙'!AN59)</f>
      </c>
      <c r="BU9" s="74">
        <f>'要約用紙'!CF59</f>
        <v>0</v>
      </c>
      <c r="BV9" s="74">
        <f>'要約用紙'!CF60</f>
        <v>0</v>
      </c>
      <c r="BW9" s="74">
        <f>'要約用紙'!CF61</f>
        <v>0</v>
      </c>
      <c r="BX9" s="74">
        <f>'要約用紙'!CF62</f>
        <v>0</v>
      </c>
      <c r="BY9" s="74">
        <f>'要約用紙'!CF63</f>
        <v>0</v>
      </c>
      <c r="BZ9" s="74">
        <f>'要約用紙'!CF64</f>
        <v>0</v>
      </c>
      <c r="CA9" s="74">
        <f>'要約用紙'!CF65</f>
        <v>0</v>
      </c>
      <c r="CB9" s="74">
        <f>'要約用紙'!CF66</f>
        <v>0</v>
      </c>
      <c r="CC9" s="74">
        <f>'要約用紙'!CF67</f>
        <v>0</v>
      </c>
      <c r="CD9" s="74">
        <f>'要約用紙'!CF68</f>
        <v>0</v>
      </c>
      <c r="CE9" s="74">
        <f>'要約用紙'!CF69</f>
        <v>0</v>
      </c>
      <c r="CF9" s="74">
        <f>'要約用紙'!CF70</f>
        <v>0</v>
      </c>
      <c r="CG9" s="74">
        <f>'要約用紙'!CF71</f>
        <v>0</v>
      </c>
      <c r="CH9" s="268">
        <f>'要約用紙'!S59</f>
        <v>0</v>
      </c>
      <c r="CI9" s="268">
        <f>IF('要約用紙'!AD45="","",'要約用紙'!AD45)</f>
      </c>
      <c r="CJ9" s="268">
        <f>IF('要約用紙'!AD46="","",'要約用紙'!AD46)</f>
      </c>
      <c r="CK9" s="268">
        <f>IF('要約用紙'!AD47="","",'要約用紙'!AD47)</f>
      </c>
      <c r="CL9" s="268">
        <f>IF('要約用紙'!AD48="","",'要約用紙'!AD48)</f>
      </c>
      <c r="CM9" s="268">
        <f>IF('要約用紙'!AD49="","",'要約用紙'!AD49)</f>
      </c>
      <c r="CN9" s="268">
        <f>IF('要約用紙'!AD50="","",'要約用紙'!AD50)</f>
      </c>
      <c r="CO9" s="268">
        <f>IF('要約用紙'!AD51="","",'要約用紙'!AD51)</f>
      </c>
      <c r="CP9" s="268">
        <f>IF('要約用紙'!AD52="","",'要約用紙'!AD52)</f>
      </c>
      <c r="CQ9" s="74">
        <f>IF('要約用紙'!G91="","",'要約用紙'!G91)</f>
      </c>
      <c r="CR9" s="74">
        <f>IF('要約用紙'!AK91&amp;'要約用紙'!AO91&amp;'要約用紙'!AS91="","",TEXT(DATE('要約用紙'!AK91+1988,'要約用紙'!AO91,'要約用紙'!AS91),"yyyy/mm/dd"))</f>
      </c>
      <c r="CS9" s="268">
        <f>'要約用紙'!CF73</f>
        <v>0</v>
      </c>
      <c r="CT9" s="268">
        <f>'要約用紙'!CF74</f>
        <v>0</v>
      </c>
      <c r="CU9" s="268">
        <f>'要約用紙'!CF75</f>
        <v>0</v>
      </c>
      <c r="CV9" s="268">
        <f>'要約用紙'!CF76</f>
        <v>0</v>
      </c>
      <c r="CW9" s="268">
        <f>'要約用紙'!CF77</f>
        <v>0</v>
      </c>
      <c r="CX9" s="268">
        <f>'要約用紙'!CF78</f>
        <v>0</v>
      </c>
      <c r="CY9" s="268">
        <f>'要約用紙'!CF79</f>
        <v>0</v>
      </c>
      <c r="CZ9" s="268">
        <f>'要約用紙'!CF80</f>
        <v>0</v>
      </c>
      <c r="DA9" s="268">
        <f>'要約用紙'!CF81</f>
        <v>0</v>
      </c>
      <c r="DB9" s="268">
        <f>'要約用紙'!CF82</f>
        <v>0</v>
      </c>
      <c r="DC9" s="268">
        <f>'要約用紙'!CF83</f>
        <v>0</v>
      </c>
      <c r="DD9" s="268">
        <f>'要約用紙'!CF84</f>
        <v>0</v>
      </c>
      <c r="DE9" s="268">
        <f>'要約用紙'!CF85</f>
        <v>0</v>
      </c>
      <c r="DF9" s="268">
        <f>'要約用紙'!AK59</f>
        <v>0</v>
      </c>
      <c r="DG9" s="288" t="b">
        <f>IF('要約用紙'!CH20="","",'要約用紙'!CH20)</f>
        <v>0</v>
      </c>
      <c r="DH9" s="288" t="b">
        <f>IF('要約用紙'!CK20="","",'要約用紙'!CK20)</f>
        <v>0</v>
      </c>
      <c r="DI9" s="288" t="b">
        <f>IF('要約用紙'!CN17="","",'要約用紙'!CN17)</f>
        <v>0</v>
      </c>
      <c r="DJ9" s="288" t="b">
        <f>IF('要約用紙'!CQ17="","",'要約用紙'!CQ17)</f>
        <v>0</v>
      </c>
      <c r="DK9" s="288" t="b">
        <f>IF('要約用紙'!CQ18="","",'要約用紙'!CQ18)</f>
        <v>0</v>
      </c>
      <c r="DL9" s="293" t="b">
        <f>IF('要約用紙'!CT19="","",'要約用紙'!CT19)</f>
        <v>0</v>
      </c>
      <c r="DM9" s="293" t="b">
        <f>IF('基本情報'!CE28="","",'基本情報'!CE28)</f>
        <v>0</v>
      </c>
      <c r="DN9" s="288">
        <f>'要約用紙'!CZ19-1</f>
        <v>0</v>
      </c>
      <c r="DO9" s="288" t="b">
        <f>'要約用紙'!CE15</f>
        <v>0</v>
      </c>
      <c r="DP9" s="268" t="b">
        <f>'要約用紙'!CK18</f>
        <v>0</v>
      </c>
      <c r="DQ9" s="268" t="b">
        <f>'要約用紙'!CQ19</f>
        <v>0</v>
      </c>
      <c r="DR9" s="268" t="b">
        <f>IF('要約用紙'!CT18="","",'要約用紙'!CT18)</f>
        <v>0</v>
      </c>
      <c r="DS9" s="268" t="b">
        <f>IF('要約用紙'!CT15="","",'要約用紙'!CT15)</f>
        <v>0</v>
      </c>
      <c r="DT9" s="268" t="b">
        <f>IF('基本情報'!CE24="","",'基本情報'!CE24)</f>
        <v>0</v>
      </c>
      <c r="DU9" s="268" t="b">
        <f>IF('基本情報'!CE29="","",'基本情報'!CE29)</f>
        <v>0</v>
      </c>
      <c r="DV9" s="440">
        <f>IF('要約用紙'!AW10="","",'要約用紙'!AW10)</f>
        <v>0</v>
      </c>
    </row>
    <row r="11" spans="1:104" ht="13.5">
      <c r="A11" t="s">
        <v>1099</v>
      </c>
      <c r="C11" s="59" t="s">
        <v>223</v>
      </c>
      <c r="D11" s="59" t="s">
        <v>615</v>
      </c>
      <c r="E11" s="59" t="s">
        <v>1101</v>
      </c>
      <c r="F11" s="59" t="s">
        <v>1102</v>
      </c>
      <c r="G11" s="59" t="s">
        <v>1103</v>
      </c>
      <c r="H11" s="59" t="s">
        <v>1104</v>
      </c>
      <c r="I11" s="59" t="s">
        <v>1105</v>
      </c>
      <c r="J11" s="60" t="s">
        <v>1108</v>
      </c>
      <c r="K11" s="60" t="s">
        <v>1109</v>
      </c>
      <c r="L11" s="60" t="s">
        <v>1110</v>
      </c>
      <c r="M11" s="60" t="s">
        <v>1111</v>
      </c>
      <c r="N11" s="60" t="s">
        <v>1112</v>
      </c>
      <c r="O11" s="60" t="s">
        <v>1113</v>
      </c>
      <c r="P11" s="60" t="s">
        <v>1114</v>
      </c>
      <c r="Q11" s="60" t="s">
        <v>1115</v>
      </c>
      <c r="R11" s="60" t="s">
        <v>1116</v>
      </c>
      <c r="S11" s="60" t="s">
        <v>1117</v>
      </c>
      <c r="T11" s="60" t="s">
        <v>1118</v>
      </c>
      <c r="U11" s="60" t="s">
        <v>1119</v>
      </c>
      <c r="V11" s="61" t="s">
        <v>1120</v>
      </c>
      <c r="W11" s="61" t="s">
        <v>1121</v>
      </c>
      <c r="X11" s="61" t="s">
        <v>1122</v>
      </c>
      <c r="Y11" s="61" t="s">
        <v>1123</v>
      </c>
      <c r="Z11" s="61" t="s">
        <v>1124</v>
      </c>
      <c r="AA11" s="61" t="s">
        <v>1125</v>
      </c>
      <c r="AB11" s="61" t="s">
        <v>1126</v>
      </c>
      <c r="AC11" s="61" t="s">
        <v>1127</v>
      </c>
      <c r="AD11" s="76" t="s">
        <v>1128</v>
      </c>
      <c r="AE11" s="76" t="s">
        <v>1129</v>
      </c>
      <c r="AF11" s="76" t="s">
        <v>1130</v>
      </c>
      <c r="AG11" s="76" t="s">
        <v>1131</v>
      </c>
      <c r="AH11" s="76" t="s">
        <v>1132</v>
      </c>
      <c r="AI11" s="76" t="s">
        <v>1133</v>
      </c>
      <c r="AJ11" s="76" t="s">
        <v>1134</v>
      </c>
      <c r="AK11" s="60" t="s">
        <v>1135</v>
      </c>
      <c r="AL11" s="60" t="s">
        <v>1136</v>
      </c>
      <c r="AM11" s="60" t="s">
        <v>1137</v>
      </c>
      <c r="AN11" s="60" t="s">
        <v>1138</v>
      </c>
      <c r="AO11" s="60" t="s">
        <v>1139</v>
      </c>
      <c r="AP11" s="60" t="s">
        <v>1140</v>
      </c>
      <c r="AQ11" s="60" t="s">
        <v>1141</v>
      </c>
      <c r="AR11" s="60" t="s">
        <v>1142</v>
      </c>
      <c r="AS11" s="60" t="s">
        <v>1143</v>
      </c>
      <c r="AT11" s="60" t="s">
        <v>1144</v>
      </c>
      <c r="AU11" s="60" t="s">
        <v>1145</v>
      </c>
      <c r="AV11" s="60" t="s">
        <v>1146</v>
      </c>
      <c r="AW11" s="60" t="s">
        <v>1148</v>
      </c>
      <c r="AX11" s="60" t="s">
        <v>1149</v>
      </c>
      <c r="AY11" s="60" t="s">
        <v>1150</v>
      </c>
      <c r="AZ11" s="60" t="s">
        <v>1151</v>
      </c>
      <c r="BA11" s="60" t="s">
        <v>1152</v>
      </c>
      <c r="BB11" s="60" t="s">
        <v>1153</v>
      </c>
      <c r="BC11" s="60" t="s">
        <v>1154</v>
      </c>
      <c r="BD11" s="60" t="s">
        <v>1155</v>
      </c>
      <c r="BE11" s="60" t="s">
        <v>1156</v>
      </c>
      <c r="BF11" s="60" t="s">
        <v>1157</v>
      </c>
      <c r="BG11" s="60" t="s">
        <v>1158</v>
      </c>
      <c r="BH11" s="60" t="s">
        <v>1159</v>
      </c>
      <c r="BI11" s="77" t="s">
        <v>1160</v>
      </c>
      <c r="BJ11" s="59" t="s">
        <v>1161</v>
      </c>
      <c r="BK11" s="59" t="s">
        <v>1162</v>
      </c>
      <c r="BL11" s="59" t="s">
        <v>1163</v>
      </c>
      <c r="BM11" s="59" t="s">
        <v>1164</v>
      </c>
      <c r="BN11" s="61" t="s">
        <v>1165</v>
      </c>
      <c r="BO11" s="61" t="s">
        <v>1166</v>
      </c>
      <c r="BP11" s="61" t="s">
        <v>1167</v>
      </c>
      <c r="BQ11" s="61" t="s">
        <v>1168</v>
      </c>
      <c r="BR11" s="61" t="s">
        <v>1169</v>
      </c>
      <c r="BS11" s="61" t="s">
        <v>1170</v>
      </c>
      <c r="BT11" s="61" t="s">
        <v>1171</v>
      </c>
      <c r="BU11" s="61" t="s">
        <v>1172</v>
      </c>
      <c r="BV11" s="61" t="s">
        <v>1173</v>
      </c>
      <c r="BW11" s="61" t="s">
        <v>1174</v>
      </c>
      <c r="BX11" s="61" t="s">
        <v>1175</v>
      </c>
      <c r="BY11" s="61" t="s">
        <v>1176</v>
      </c>
      <c r="BZ11" s="61" t="s">
        <v>1177</v>
      </c>
      <c r="CA11" s="61" t="s">
        <v>1178</v>
      </c>
      <c r="CB11" s="61" t="s">
        <v>1179</v>
      </c>
      <c r="CC11" s="61" t="s">
        <v>1180</v>
      </c>
      <c r="CD11" s="61" t="s">
        <v>1181</v>
      </c>
      <c r="CE11" s="61" t="s">
        <v>1182</v>
      </c>
      <c r="CF11" s="61" t="s">
        <v>1183</v>
      </c>
      <c r="CG11" s="61" t="s">
        <v>1184</v>
      </c>
      <c r="CH11" s="61" t="s">
        <v>1185</v>
      </c>
      <c r="CI11" s="61" t="s">
        <v>1186</v>
      </c>
      <c r="CJ11" s="61" t="s">
        <v>1187</v>
      </c>
      <c r="CK11" s="61" t="s">
        <v>1188</v>
      </c>
      <c r="CL11" s="61" t="s">
        <v>1189</v>
      </c>
      <c r="CM11" s="61" t="s">
        <v>1190</v>
      </c>
      <c r="CN11" s="61" t="s">
        <v>1191</v>
      </c>
      <c r="CO11" s="61" t="s">
        <v>1192</v>
      </c>
      <c r="CP11" s="61" t="s">
        <v>1193</v>
      </c>
      <c r="CQ11" s="61" t="s">
        <v>1194</v>
      </c>
      <c r="CR11" s="61" t="s">
        <v>1195</v>
      </c>
      <c r="CS11" s="61" t="s">
        <v>1196</v>
      </c>
      <c r="CT11" s="76" t="s">
        <v>1197</v>
      </c>
      <c r="CU11" s="76" t="s">
        <v>1198</v>
      </c>
      <c r="CV11" s="76" t="s">
        <v>224</v>
      </c>
      <c r="CW11" s="76" t="s">
        <v>225</v>
      </c>
      <c r="CX11" s="76" t="s">
        <v>226</v>
      </c>
      <c r="CY11" s="76" t="s">
        <v>613</v>
      </c>
      <c r="CZ11" s="333" t="s">
        <v>168</v>
      </c>
    </row>
    <row r="12" spans="3:104" ht="13.5">
      <c r="C12" s="74">
        <f>IF('基本情報'!F9="","",'基本情報'!F9)</f>
      </c>
      <c r="D12" s="74">
        <f>IF('リハ経過'!L5&amp;'リハ経過'!O5&amp;'リハ経過'!R5="","",TEXT(DATE('リハ経過'!L5+1988,'リハ経過'!O5,'リハ経過'!R5),"yyyy/mm/dd"))</f>
      </c>
      <c r="E12" s="74">
        <f>IF('リハ経過'!AJ5&amp;'リハ経過'!AM5&amp;'リハ経過'!AP5="","",TEXT(DATE('リハ経過'!AJ5+1988,'リハ経過'!AM5,'リハ経過'!AP5),"yyyy/mm/dd"))</f>
      </c>
      <c r="F12" s="74">
        <f>IF('リハ経過'!H7="","",'リハ経過'!H7)</f>
      </c>
      <c r="G12" s="74">
        <f>IF('リハ経過'!Q7="","",'リハ経過'!Q7)</f>
      </c>
      <c r="H12" s="74">
        <f>IF('リハ経過'!H8="","",'リハ経過'!H8)</f>
      </c>
      <c r="I12" s="74">
        <f>IF('リハ経過'!Q8="","",'リハ経過'!Q8)</f>
      </c>
      <c r="J12" s="74">
        <f>IF('リハ経過'!H9="","",'リハ経過'!H9)</f>
      </c>
      <c r="K12" s="74">
        <f>IF('リハ経過'!Q9="","",'リハ経過'!Q9)</f>
      </c>
      <c r="L12" s="74">
        <f>IF('リハ経過'!H10="","",'リハ経過'!H10)</f>
      </c>
      <c r="M12" s="74">
        <f>IF('リハ経過'!Q10="","",'リハ経過'!Q10)</f>
      </c>
      <c r="N12" s="74">
        <f>IF('リハ経過'!H11="","",'リハ経過'!H11)</f>
      </c>
      <c r="O12" s="74">
        <f>IF('リハ経過'!Q11="","",'リハ経過'!Q11)</f>
      </c>
      <c r="P12" s="74">
        <f>IF('リハ経過'!H12="","",'リハ経過'!H12)</f>
      </c>
      <c r="Q12" s="74">
        <f>IF('リハ経過'!Q12="","",'リハ経過'!Q12)</f>
      </c>
      <c r="R12" s="74">
        <f>IF('リハ経過'!H13="","",'リハ経過'!H13)</f>
      </c>
      <c r="S12" s="74">
        <f>IF('リハ経過'!Q13="","",'リハ経過'!Q13)</f>
      </c>
      <c r="T12" s="74">
        <f>IF('リハ経過'!H14="","",'リハ経過'!H14)</f>
      </c>
      <c r="U12" s="74">
        <f>IF('リハ経過'!Q14="","",'リハ経過'!Q14)</f>
      </c>
      <c r="V12" s="74">
        <f>IF('リハ経過'!H15="","",'リハ経過'!H15)</f>
      </c>
      <c r="W12" s="74">
        <f>IF('リハ経過'!Q15="","",'リハ経過'!Q15)</f>
      </c>
      <c r="X12" s="74">
        <f>IF('リハ経過'!H16="","",'リハ経過'!H16)</f>
      </c>
      <c r="Y12" s="74">
        <f>IF('リハ経過'!Q16="","",'リハ経過'!Q16)</f>
      </c>
      <c r="Z12" s="74">
        <f>IF('リハ経過'!H17="","",'リハ経過'!H17)</f>
      </c>
      <c r="AA12" s="74">
        <f>IF('リハ経過'!Q17="","",'リハ経過'!Q17)</f>
      </c>
      <c r="AB12" s="74">
        <f>IF('リハ経過'!H18="","",'リハ経過'!H18)</f>
      </c>
      <c r="AC12" s="74">
        <f>IF('リハ経過'!Q18="","",'リハ経過'!Q18)</f>
      </c>
      <c r="AD12" s="74">
        <f>IF('リハ経過'!H19="","",'リハ経過'!H19)</f>
      </c>
      <c r="AE12" s="74">
        <f>IF('リハ経過'!J20="","",'リハ経過'!J20)</f>
      </c>
      <c r="AF12" s="74">
        <f>IF('リハ経過'!M20="","",'リハ経過'!M20)</f>
      </c>
      <c r="AG12" s="74">
        <f>IF('リハ経過'!P20="","",'リハ経過'!P20)</f>
      </c>
      <c r="AH12" s="74">
        <f>IF('リハ経過'!S20="","",'リハ経過'!S20)</f>
      </c>
      <c r="AI12" s="74">
        <f>IF('リハ経過'!V20="","",'リハ経過'!V20)</f>
      </c>
      <c r="AJ12" s="74">
        <f>IF('リハ経過'!Y20="","",'リハ経過'!Y20)</f>
      </c>
      <c r="AK12" s="74">
        <f>IF('リハ経過'!AE7="","",'リハ経過'!AE7)</f>
      </c>
      <c r="AL12" s="74">
        <f>IF('リハ経過'!AN7="","",'リハ経過'!AN7)</f>
      </c>
      <c r="AM12" s="74">
        <f>IF('リハ経過'!AE8="","",'リハ経過'!AE8)</f>
      </c>
      <c r="AN12" s="74">
        <f>IF('リハ経過'!AN8="","",'リハ経過'!AN8)</f>
      </c>
      <c r="AO12" s="74">
        <f>IF('リハ経過'!AE9="","",'リハ経過'!AE9)</f>
      </c>
      <c r="AP12" s="74">
        <f>IF('リハ経過'!AN9="","",'リハ経過'!AN9)</f>
      </c>
      <c r="AQ12" s="74">
        <f>IF('リハ経過'!AE10="","",'リハ経過'!AE10)</f>
      </c>
      <c r="AR12" s="74">
        <f>IF('リハ経過'!AN10="","",'リハ経過'!AN10)</f>
      </c>
      <c r="AS12" s="74">
        <f>IF('リハ経過'!AE11="","",'リハ経過'!AE11)</f>
      </c>
      <c r="AT12" s="74">
        <f>IF('リハ経過'!AN11="","",'リハ経過'!AN11)</f>
      </c>
      <c r="AU12" s="74">
        <f>IF('リハ経過'!AE12="","",'リハ経過'!AE12)</f>
      </c>
      <c r="AV12" s="74">
        <f>IF('リハ経過'!AN12="","",'リハ経過'!AN12)</f>
      </c>
      <c r="AW12" s="74">
        <f>IF('リハ経過'!AE13="","",'リハ経過'!AE13)</f>
      </c>
      <c r="AX12" s="74">
        <f>IF('リハ経過'!AN13="","",'リハ経過'!AN13)</f>
      </c>
      <c r="AY12" s="74">
        <f>IF('リハ経過'!AE14="","",'リハ経過'!AE14)</f>
      </c>
      <c r="AZ12" s="74">
        <f>IF('リハ経過'!AN14="","",'リハ経過'!AN14)</f>
      </c>
      <c r="BA12" s="74">
        <f>IF('リハ経過'!AE15="","",'リハ経過'!AE15)</f>
      </c>
      <c r="BB12" s="74">
        <f>IF('リハ経過'!AN15="","",'リハ経過'!AN15)</f>
      </c>
      <c r="BC12" s="74">
        <f>IF('リハ経過'!AE16="","",'リハ経過'!AE16)</f>
      </c>
      <c r="BD12" s="74">
        <f>IF('リハ経過'!AN16="","",'リハ経過'!AN16)</f>
      </c>
      <c r="BE12" s="74">
        <f>IF('リハ経過'!AE17="","",'リハ経過'!AE17)</f>
      </c>
      <c r="BF12" s="74">
        <f>IF('リハ経過'!AN17="","",'リハ経過'!AN17)</f>
      </c>
      <c r="BG12" s="74">
        <f>IF('リハ経過'!Z18="","",'リハ経過'!Z18)</f>
      </c>
      <c r="BH12" s="74">
        <f>IF('リハ経過'!AE18="","",'リハ経過'!AE18)</f>
      </c>
      <c r="BI12" s="74">
        <f>IF('リハ経過'!AN18="","",'リハ経過'!AN18)</f>
      </c>
      <c r="BJ12" s="74">
        <f>IF('リハ経過'!J22="","",'リハ経過'!J22)</f>
      </c>
      <c r="BK12" s="74">
        <f>IF('リハ経過'!O22="","",'リハ経過'!O22)</f>
      </c>
      <c r="BL12" s="74">
        <f>IF('リハ経過'!J23="","",'リハ経過'!J23)</f>
      </c>
      <c r="BM12" s="74">
        <f>IF('リハ経過'!O23="","",'リハ経過'!O23)</f>
      </c>
      <c r="BN12" s="74">
        <f>IF('リハ経過'!J24="","",'リハ経過'!J24)</f>
      </c>
      <c r="BO12" s="74">
        <f>IF('リハ経過'!O24="","",'リハ経過'!O24)</f>
      </c>
      <c r="BP12" s="74">
        <f>IF('リハ経過'!J25="","",'リハ経過'!J25)</f>
      </c>
      <c r="BQ12" s="74">
        <f>IF('リハ経過'!O25="","",'リハ経過'!O25)</f>
      </c>
      <c r="BR12" s="74">
        <f>IF('リハ経過'!J26="","",'リハ経過'!J26)</f>
      </c>
      <c r="BS12" s="74">
        <f>IF('リハ経過'!O26="","",'リハ経過'!O26)</f>
      </c>
      <c r="BT12" s="74">
        <f>IF('リハ経過'!J27="","",'リハ経過'!J27)</f>
      </c>
      <c r="BU12" s="74">
        <f>IF('リハ経過'!O27="","",'リハ経過'!O27)</f>
      </c>
      <c r="BV12" s="74">
        <f>IF('リハ経過'!J28="","",'リハ経過'!J28)</f>
      </c>
      <c r="BW12" s="74">
        <f>IF('リハ経過'!O28="","",'リハ経過'!O28)</f>
      </c>
      <c r="BX12" s="74">
        <f>IF('リハ経過'!J29="","",'リハ経過'!J29)</f>
      </c>
      <c r="BY12" s="74">
        <f>IF('リハ経過'!O29="","",'リハ経過'!O29)</f>
      </c>
      <c r="BZ12" s="74">
        <f>IF('リハ経過'!J30="","",'リハ経過'!J30)</f>
      </c>
      <c r="CA12" s="74">
        <f>IF('リハ経過'!O30="","",'リハ経過'!O30)</f>
      </c>
      <c r="CB12" s="74">
        <f>IF('リハ経過'!J31="","",'リハ経過'!J31)</f>
      </c>
      <c r="CC12" s="74">
        <f>IF('リハ経過'!O31="","",'リハ経過'!O31)</f>
      </c>
      <c r="CD12" s="74">
        <f>IF('リハ経過'!J32="","",'リハ経過'!J32)</f>
      </c>
      <c r="CE12" s="74">
        <f>IF('リハ経過'!O32="","",'リハ経過'!O32)</f>
      </c>
      <c r="CF12" s="74">
        <f>IF('リハ経過'!J33="","",'リハ経過'!J33)</f>
      </c>
      <c r="CG12" s="74">
        <f>IF('リハ経過'!O33="","",'リハ経過'!O33)</f>
      </c>
      <c r="CH12" s="74">
        <f>IF('リハ経過'!J34="","",'リハ経過'!J34)</f>
      </c>
      <c r="CI12" s="74">
        <f>IF('リハ経過'!O34="","",'リハ経過'!O34)</f>
      </c>
      <c r="CJ12" s="74">
        <f>IF('リハ経過'!J35="","",'リハ経過'!J35)</f>
      </c>
      <c r="CK12" s="74">
        <f>IF('リハ経過'!O35="","",'リハ経過'!O35)</f>
      </c>
      <c r="CL12" s="74">
        <f>IF('リハ経過'!J36="","",'リハ経過'!J36)</f>
      </c>
      <c r="CM12" s="74">
        <f>IF('リハ経過'!O36="","",'リハ経過'!O36)</f>
      </c>
      <c r="CN12" s="74">
        <f>IF('リハ経過'!J37="","",'リハ経過'!J37)</f>
      </c>
      <c r="CO12" s="74">
        <f>IF('リハ経過'!O37="","",'リハ経過'!O37)</f>
      </c>
      <c r="CP12" s="74">
        <f>IF('リハ経過'!J38="","",'リハ経過'!J38)</f>
      </c>
      <c r="CQ12" s="74">
        <f>IF('リハ経過'!O38="","",'リハ経過'!O38)</f>
      </c>
      <c r="CR12" s="74">
        <f>IF('リハ経過'!J39="","",'リハ経過'!J39)</f>
      </c>
      <c r="CS12" s="74">
        <f>IF('リハ経過'!O39="","",'リハ経過'!O39)</f>
      </c>
      <c r="CT12" s="74">
        <f>SUM('リハ経過'!J22:N39)</f>
        <v>0</v>
      </c>
      <c r="CU12" s="74">
        <f>SUM('リハ経過'!O22:S39)</f>
        <v>0</v>
      </c>
      <c r="CV12" s="74">
        <f>IF('リハ経過'!O66="","","あり")</f>
      </c>
      <c r="CW12" s="74">
        <f>IF('リハ経過'!V66="","","あり")</f>
      </c>
      <c r="CX12" s="74">
        <f>IF('リハ経過'!AC66="","","あり")</f>
      </c>
      <c r="CY12" s="74">
        <f>IF('リハ経過'!AM66&amp;'リハ経過'!AP66&amp;'リハ経過'!AS66="","",TEXT(DATE('リハ経過'!AM66+1988,'リハ経過'!AP66,'リハ経過'!AS66),"yyyy/mm/dd"))</f>
      </c>
      <c r="CZ12" s="74">
        <f>IF('リハ経過'!L4&amp;'リハ経過'!O4&amp;'リハ経過'!R4="","",TEXT(DATE('リハ経過'!L4+1988,'リハ経過'!O4,'リハ経過'!R4),"yyyy/mm/dd"))</f>
      </c>
    </row>
    <row r="14" spans="1:190" ht="13.5">
      <c r="A14" t="s">
        <v>1199</v>
      </c>
      <c r="C14" s="37" t="s">
        <v>172</v>
      </c>
      <c r="D14" s="37" t="s">
        <v>1219</v>
      </c>
      <c r="E14" s="37" t="s">
        <v>1406</v>
      </c>
      <c r="F14" s="37" t="s">
        <v>1407</v>
      </c>
      <c r="G14" s="37" t="s">
        <v>1408</v>
      </c>
      <c r="H14" s="37" t="s">
        <v>171</v>
      </c>
      <c r="I14" s="37" t="s">
        <v>1409</v>
      </c>
      <c r="J14" s="37" t="s">
        <v>1410</v>
      </c>
      <c r="K14" s="37" t="s">
        <v>1215</v>
      </c>
      <c r="L14" s="37" t="s">
        <v>1216</v>
      </c>
      <c r="M14" s="37" t="s">
        <v>1217</v>
      </c>
      <c r="N14" s="37" t="s">
        <v>1218</v>
      </c>
      <c r="O14" s="37" t="s">
        <v>323</v>
      </c>
      <c r="P14" s="37" t="s">
        <v>1437</v>
      </c>
      <c r="Q14" s="37" t="s">
        <v>1224</v>
      </c>
      <c r="R14" s="37" t="s">
        <v>1223</v>
      </c>
      <c r="S14" s="37" t="s">
        <v>1222</v>
      </c>
      <c r="T14" s="37" t="s">
        <v>1221</v>
      </c>
      <c r="U14" s="37" t="s">
        <v>1220</v>
      </c>
      <c r="V14" s="37" t="s">
        <v>324</v>
      </c>
      <c r="W14" s="37" t="s">
        <v>325</v>
      </c>
      <c r="X14" s="37" t="s">
        <v>326</v>
      </c>
      <c r="Y14" s="37" t="s">
        <v>327</v>
      </c>
      <c r="Z14" s="37" t="s">
        <v>328</v>
      </c>
      <c r="AA14" s="37" t="s">
        <v>329</v>
      </c>
      <c r="AB14" s="37" t="s">
        <v>330</v>
      </c>
      <c r="AC14" s="37" t="s">
        <v>1226</v>
      </c>
      <c r="AD14" s="37" t="s">
        <v>1227</v>
      </c>
      <c r="AE14" s="37" t="s">
        <v>1306</v>
      </c>
      <c r="AF14" s="37" t="s">
        <v>1307</v>
      </c>
      <c r="AG14" s="37" t="s">
        <v>1308</v>
      </c>
      <c r="AH14" s="37" t="s">
        <v>1309</v>
      </c>
      <c r="AI14" s="37" t="s">
        <v>331</v>
      </c>
      <c r="AJ14" s="37" t="s">
        <v>1310</v>
      </c>
      <c r="AK14" s="37" t="s">
        <v>1311</v>
      </c>
      <c r="AL14" s="288" t="s">
        <v>1312</v>
      </c>
      <c r="AM14" s="37" t="s">
        <v>332</v>
      </c>
      <c r="AN14" s="37" t="s">
        <v>1313</v>
      </c>
      <c r="AO14" s="37" t="s">
        <v>1314</v>
      </c>
      <c r="AP14" s="37" t="s">
        <v>1315</v>
      </c>
      <c r="AQ14" s="37" t="s">
        <v>1429</v>
      </c>
      <c r="AR14" s="37" t="s">
        <v>1411</v>
      </c>
      <c r="AS14" s="37" t="s">
        <v>1412</v>
      </c>
      <c r="AT14" s="37" t="s">
        <v>1413</v>
      </c>
      <c r="AU14" s="37" t="s">
        <v>1414</v>
      </c>
      <c r="AV14" s="37" t="s">
        <v>1415</v>
      </c>
      <c r="AW14" s="37" t="s">
        <v>1416</v>
      </c>
      <c r="AX14" s="37" t="s">
        <v>1316</v>
      </c>
      <c r="AY14" s="37" t="s">
        <v>1317</v>
      </c>
      <c r="AZ14" s="37" t="s">
        <v>1318</v>
      </c>
      <c r="BA14" s="37" t="s">
        <v>1319</v>
      </c>
      <c r="BB14" s="37" t="s">
        <v>1482</v>
      </c>
      <c r="BC14" s="37" t="s">
        <v>1436</v>
      </c>
      <c r="BD14" s="37" t="s">
        <v>1320</v>
      </c>
      <c r="BE14" s="37" t="s">
        <v>1321</v>
      </c>
      <c r="BF14" s="37" t="s">
        <v>1322</v>
      </c>
      <c r="BG14" s="37" t="s">
        <v>1323</v>
      </c>
      <c r="BH14" s="37" t="s">
        <v>1324</v>
      </c>
      <c r="BI14" s="37" t="s">
        <v>1325</v>
      </c>
      <c r="BJ14" s="37" t="s">
        <v>1326</v>
      </c>
      <c r="BK14" s="37" t="s">
        <v>1327</v>
      </c>
      <c r="BL14" s="37" t="s">
        <v>1328</v>
      </c>
      <c r="BM14" s="37" t="s">
        <v>1329</v>
      </c>
      <c r="BN14" s="37" t="s">
        <v>1330</v>
      </c>
      <c r="BO14" s="37" t="s">
        <v>1331</v>
      </c>
      <c r="BP14" s="37" t="s">
        <v>1332</v>
      </c>
      <c r="BQ14" s="37" t="s">
        <v>1333</v>
      </c>
      <c r="BR14" s="37" t="s">
        <v>1334</v>
      </c>
      <c r="BS14" s="37" t="s">
        <v>1335</v>
      </c>
      <c r="BT14" s="37" t="s">
        <v>1336</v>
      </c>
      <c r="BU14" s="37" t="s">
        <v>1337</v>
      </c>
      <c r="BV14" s="37" t="s">
        <v>1338</v>
      </c>
      <c r="BW14" s="37" t="s">
        <v>1339</v>
      </c>
      <c r="BX14" s="37" t="s">
        <v>1340</v>
      </c>
      <c r="BY14" s="288" t="s">
        <v>1341</v>
      </c>
      <c r="BZ14" s="37" t="s">
        <v>1342</v>
      </c>
      <c r="CA14" s="37" t="s">
        <v>1343</v>
      </c>
      <c r="CB14" s="37" t="s">
        <v>1344</v>
      </c>
      <c r="CC14" s="37" t="s">
        <v>1345</v>
      </c>
      <c r="CD14" s="37" t="s">
        <v>1430</v>
      </c>
      <c r="CE14" s="37" t="s">
        <v>1417</v>
      </c>
      <c r="CF14" s="37" t="s">
        <v>1418</v>
      </c>
      <c r="CG14" s="37" t="s">
        <v>1419</v>
      </c>
      <c r="CH14" s="37" t="s">
        <v>1420</v>
      </c>
      <c r="CI14" s="37" t="s">
        <v>1421</v>
      </c>
      <c r="CJ14" s="37" t="s">
        <v>1422</v>
      </c>
      <c r="CK14" s="37" t="s">
        <v>1346</v>
      </c>
      <c r="CL14" s="37" t="s">
        <v>1347</v>
      </c>
      <c r="CM14" s="37" t="s">
        <v>1348</v>
      </c>
      <c r="CN14" s="37" t="s">
        <v>1349</v>
      </c>
      <c r="CO14" s="37" t="s">
        <v>1483</v>
      </c>
      <c r="CP14" s="37" t="s">
        <v>1438</v>
      </c>
      <c r="CQ14" s="37" t="s">
        <v>1350</v>
      </c>
      <c r="CR14" s="37" t="s">
        <v>1351</v>
      </c>
      <c r="CS14" s="37" t="s">
        <v>1352</v>
      </c>
      <c r="CT14" s="37" t="s">
        <v>1353</v>
      </c>
      <c r="CU14" s="37" t="s">
        <v>1354</v>
      </c>
      <c r="CV14" s="37" t="s">
        <v>1355</v>
      </c>
      <c r="CW14" s="37" t="s">
        <v>1356</v>
      </c>
      <c r="CX14" s="37" t="s">
        <v>1357</v>
      </c>
      <c r="CY14" s="37" t="s">
        <v>1358</v>
      </c>
      <c r="CZ14" s="37" t="s">
        <v>1359</v>
      </c>
      <c r="DA14" s="37" t="s">
        <v>1360</v>
      </c>
      <c r="DB14" s="37" t="s">
        <v>1361</v>
      </c>
      <c r="DC14" s="37" t="s">
        <v>1362</v>
      </c>
      <c r="DD14" s="37" t="s">
        <v>1363</v>
      </c>
      <c r="DE14" s="37" t="s">
        <v>1364</v>
      </c>
      <c r="DF14" s="37" t="s">
        <v>1365</v>
      </c>
      <c r="DG14" s="37" t="s">
        <v>1366</v>
      </c>
      <c r="DH14" s="37" t="s">
        <v>1367</v>
      </c>
      <c r="DI14" s="37" t="s">
        <v>1368</v>
      </c>
      <c r="DJ14" s="37" t="s">
        <v>1369</v>
      </c>
      <c r="DK14" s="37" t="s">
        <v>1370</v>
      </c>
      <c r="DL14" s="288" t="s">
        <v>1371</v>
      </c>
      <c r="DM14" s="37" t="s">
        <v>1372</v>
      </c>
      <c r="DN14" s="37" t="s">
        <v>1373</v>
      </c>
      <c r="DO14" s="37" t="s">
        <v>1374</v>
      </c>
      <c r="DP14" s="37" t="s">
        <v>1375</v>
      </c>
      <c r="DQ14" s="37" t="s">
        <v>477</v>
      </c>
      <c r="DR14" s="37" t="s">
        <v>1423</v>
      </c>
      <c r="DS14" s="37" t="s">
        <v>1424</v>
      </c>
      <c r="DT14" s="37" t="s">
        <v>1425</v>
      </c>
      <c r="DU14" s="37" t="s">
        <v>1426</v>
      </c>
      <c r="DV14" s="37" t="s">
        <v>1427</v>
      </c>
      <c r="DW14" s="37" t="s">
        <v>1428</v>
      </c>
      <c r="DX14" s="37" t="s">
        <v>1376</v>
      </c>
      <c r="DY14" s="37" t="s">
        <v>1377</v>
      </c>
      <c r="DZ14" s="37" t="s">
        <v>1378</v>
      </c>
      <c r="EA14" s="37" t="s">
        <v>1379</v>
      </c>
      <c r="EB14" s="37" t="s">
        <v>1484</v>
      </c>
      <c r="EC14" s="37" t="s">
        <v>1439</v>
      </c>
      <c r="ED14" s="37" t="s">
        <v>1380</v>
      </c>
      <c r="EE14" s="37" t="s">
        <v>1381</v>
      </c>
      <c r="EF14" s="37" t="s">
        <v>1382</v>
      </c>
      <c r="EG14" s="37" t="s">
        <v>1383</v>
      </c>
      <c r="EH14" s="37" t="s">
        <v>1384</v>
      </c>
      <c r="EI14" s="37" t="s">
        <v>1385</v>
      </c>
      <c r="EJ14" s="37" t="s">
        <v>1386</v>
      </c>
      <c r="EK14" s="37" t="s">
        <v>1387</v>
      </c>
      <c r="EL14" s="37" t="s">
        <v>1388</v>
      </c>
      <c r="EM14" s="37" t="s">
        <v>1389</v>
      </c>
      <c r="EN14" s="37" t="s">
        <v>1390</v>
      </c>
      <c r="EO14" s="37" t="s">
        <v>1391</v>
      </c>
      <c r="EP14" s="37" t="s">
        <v>1392</v>
      </c>
      <c r="EQ14" s="37" t="s">
        <v>1393</v>
      </c>
      <c r="ER14" s="37" t="s">
        <v>1394</v>
      </c>
      <c r="ES14" s="37" t="s">
        <v>1395</v>
      </c>
      <c r="ET14" s="37" t="s">
        <v>1396</v>
      </c>
      <c r="EU14" s="37" t="s">
        <v>1397</v>
      </c>
      <c r="EV14" s="37" t="s">
        <v>1398</v>
      </c>
      <c r="EW14" s="37" t="s">
        <v>1399</v>
      </c>
      <c r="EX14" s="37" t="s">
        <v>1400</v>
      </c>
      <c r="EY14" s="288" t="s">
        <v>1401</v>
      </c>
      <c r="EZ14" s="37" t="s">
        <v>1402</v>
      </c>
      <c r="FA14" s="37" t="s">
        <v>1403</v>
      </c>
      <c r="FB14" s="37" t="s">
        <v>1404</v>
      </c>
      <c r="FC14" s="37" t="s">
        <v>1405</v>
      </c>
      <c r="FD14" s="288" t="s">
        <v>333</v>
      </c>
      <c r="FE14" s="288" t="s">
        <v>334</v>
      </c>
      <c r="FF14" s="288" t="s">
        <v>335</v>
      </c>
      <c r="FG14" s="288" t="s">
        <v>340</v>
      </c>
      <c r="FH14" s="288" t="s">
        <v>341</v>
      </c>
      <c r="FI14" s="288" t="s">
        <v>342</v>
      </c>
      <c r="FJ14" s="288" t="s">
        <v>650</v>
      </c>
      <c r="FK14" s="288" t="s">
        <v>653</v>
      </c>
      <c r="FL14" s="288" t="s">
        <v>343</v>
      </c>
      <c r="FM14" s="288" t="s">
        <v>344</v>
      </c>
      <c r="FN14" s="288" t="s">
        <v>345</v>
      </c>
      <c r="FO14" s="288" t="s">
        <v>346</v>
      </c>
      <c r="FP14" s="288" t="s">
        <v>646</v>
      </c>
      <c r="FQ14" s="288" t="s">
        <v>648</v>
      </c>
      <c r="FR14" s="288" t="s">
        <v>651</v>
      </c>
      <c r="FS14" s="288" t="s">
        <v>347</v>
      </c>
      <c r="FT14" s="288" t="s">
        <v>348</v>
      </c>
      <c r="FU14" s="288" t="s">
        <v>349</v>
      </c>
      <c r="FV14" s="288" t="s">
        <v>350</v>
      </c>
      <c r="FW14" s="288" t="s">
        <v>647</v>
      </c>
      <c r="FX14" s="288" t="s">
        <v>649</v>
      </c>
      <c r="FY14" s="288" t="s">
        <v>652</v>
      </c>
      <c r="FZ14" s="288" t="s">
        <v>654</v>
      </c>
      <c r="GA14" s="288" t="s">
        <v>351</v>
      </c>
      <c r="GB14" s="288" t="s">
        <v>352</v>
      </c>
      <c r="GC14" s="288" t="s">
        <v>353</v>
      </c>
      <c r="GD14" s="288" t="s">
        <v>354</v>
      </c>
      <c r="GE14" s="288" t="s">
        <v>355</v>
      </c>
      <c r="GF14" s="288" t="s">
        <v>356</v>
      </c>
      <c r="GG14" s="288" t="s">
        <v>357</v>
      </c>
      <c r="GH14" s="288" t="s">
        <v>358</v>
      </c>
    </row>
    <row r="15" spans="3:190" ht="13.5">
      <c r="C15" s="74">
        <f>IF('基本情報'!F9="","",'基本情報'!F9)</f>
      </c>
      <c r="D15" s="74">
        <f>IF('栄養情報用紙'!H6&amp;'栄養情報用紙'!M6&amp;'栄養情報用紙'!R6="","",TEXT(DATE('栄養情報用紙'!H6+1988,'栄養情報用紙'!M6,'栄養情報用紙'!R6),"yyyy/mm/dd"))</f>
      </c>
      <c r="E15" s="74">
        <f>IF('栄養情報用紙'!E7="","",'栄養情報用紙'!E7)</f>
      </c>
      <c r="F15" s="74">
        <f>IF('栄養情報用紙'!N7="","",'栄養情報用紙'!N7)</f>
      </c>
      <c r="G15" s="74">
        <f>IF('栄養情報用紙'!G8="","",'栄養情報用紙'!G8)</f>
      </c>
      <c r="H15" s="74">
        <f>IF('栄養情報用紙'!P8="","",'栄養情報用紙'!P8)</f>
      </c>
      <c r="I15" s="74">
        <f>IF('栄養情報用紙'!E9="","",'栄養情報用紙'!E9)</f>
      </c>
      <c r="J15" s="74">
        <f>IF('栄養情報用紙'!E10="","",'栄養情報用紙'!E10)</f>
      </c>
      <c r="K15" s="74">
        <f>IF('栄養情報用紙'!F17="","",'栄養情報用紙'!F17)</f>
      </c>
      <c r="L15" s="74">
        <f>IF('栄養情報用紙'!K17="","",'栄養情報用紙'!K17)</f>
      </c>
      <c r="M15" s="74">
        <f>IF('栄養情報用紙'!F18="","",'栄養情報用紙'!F18)</f>
      </c>
      <c r="N15" s="74">
        <f>IF('栄養情報用紙'!K18="","",'栄養情報用紙'!K18)</f>
      </c>
      <c r="O15" s="74">
        <f>IF('栄養情報用紙'!E19="","",'栄養情報用紙'!E19)</f>
      </c>
      <c r="P15" s="74">
        <f>IF('栄養情報用紙'!H23&amp;'栄養情報用紙'!M23&amp;'栄養情報用紙'!R23="","",TEXT(DATE('栄養情報用紙'!H23+1988,'栄養情報用紙'!M23,'栄養情報用紙'!R23),"yyyy/mm/dd"))</f>
      </c>
      <c r="Q15" s="74">
        <f>IF('栄養情報用紙'!J24="","",'栄養情報用紙'!J24)</f>
      </c>
      <c r="R15" s="74">
        <f>IF('栄養情報用紙'!S24="","",'栄養情報用紙'!S24)</f>
      </c>
      <c r="S15" s="74">
        <f>IF('栄養情報用紙'!J25="","",'栄養情報用紙'!J25)</f>
      </c>
      <c r="T15" s="74">
        <f>IF('栄養情報用紙'!S25="","",'栄養情報用紙'!S25)</f>
      </c>
      <c r="U15" s="74"/>
      <c r="V15" s="74">
        <f>IF('栄養情報用紙'!S26="","",'栄養情報用紙'!S26)</f>
      </c>
      <c r="W15" s="74">
        <f>IF('栄養情報用紙'!J27="","",'栄養情報用紙'!J27)</f>
      </c>
      <c r="X15" s="74">
        <f>IF('栄養情報用紙'!S27="","",'栄養情報用紙'!S27)</f>
      </c>
      <c r="Y15" s="74">
        <f>IF('栄養情報用紙'!J28="","",'栄養情報用紙'!J28)</f>
      </c>
      <c r="Z15" s="74">
        <f>IF('栄養情報用紙'!S28="","",'栄養情報用紙'!S28)</f>
      </c>
      <c r="AA15" s="74">
        <f>IF('栄養情報用紙'!J29="","",'栄養情報用紙'!J29)</f>
      </c>
      <c r="AB15" s="74">
        <f>IF('栄養情報用紙'!S29="","",'栄養情報用紙'!S29)</f>
      </c>
      <c r="AC15" s="268">
        <f>IF('栄養情報用紙'!E31="","",'栄養情報用紙'!E31)</f>
      </c>
      <c r="AD15" s="268">
        <f>IF('栄養情報用紙'!P31="","",'栄養情報用紙'!P31)</f>
      </c>
      <c r="AE15" s="268">
        <f>IF('栄養情報用紙'!E32="","",'栄養情報用紙'!E32)</f>
      </c>
      <c r="AF15" s="268">
        <f>IF('栄養情報用紙'!E36="","",'栄養情報用紙'!E36)</f>
      </c>
      <c r="AG15" s="268"/>
      <c r="AH15" s="268">
        <f>IF('栄養情報用紙'!E37="","",'栄養情報用紙'!E37)</f>
      </c>
      <c r="AI15" s="268">
        <f>IF('栄養情報用紙'!E38="","",'栄養情報用紙'!E38)</f>
      </c>
      <c r="AJ15" s="268">
        <f>IF('栄養情報用紙'!E39="","",'栄養情報用紙'!E39)</f>
      </c>
      <c r="AK15" s="268">
        <f>IF('栄養情報用紙'!E35="","",'栄養情報用紙'!E35)</f>
      </c>
      <c r="AL15" s="288">
        <f>IF('栄養情報用紙'!E43="","",'栄養情報用紙'!E43)</f>
      </c>
      <c r="AM15" s="74" t="str">
        <f>IF('栄養情報用紙'!E49="","",'栄養情報用紙'!E49)</f>
        <v>蛋白</v>
      </c>
      <c r="AN15" s="74" t="str">
        <f>IF('栄養情報用紙'!E50="","",'栄養情報用紙'!E50)</f>
        <v>主食</v>
      </c>
      <c r="AO15" s="74">
        <f>IF('栄養情報用紙'!E51="","",'栄養情報用紙'!E51)</f>
      </c>
      <c r="AP15" s="74">
        <f>IF('栄養情報用紙'!E52="","",'栄養情報用紙'!E52)</f>
      </c>
      <c r="AQ15" s="74">
        <f>IF('栄養情報用紙'!Z6&amp;'栄養情報用紙'!AE6&amp;'栄養情報用紙'!AJ6="","",TEXT(DATE('栄養情報用紙'!Z6+1988,'栄養情報用紙'!AE6,'栄養情報用紙'!AJ6),"yyyy/mm/dd"))</f>
      </c>
      <c r="AR15" s="74">
        <f>IF('栄養情報用紙'!W7="","",'栄養情報用紙'!W7)</f>
      </c>
      <c r="AS15" s="74">
        <f>IF('栄養情報用紙'!AF7="","",'栄養情報用紙'!AF7)</f>
      </c>
      <c r="AT15" s="74">
        <f>IF('栄養情報用紙'!Y8="","",'栄養情報用紙'!Y8)</f>
      </c>
      <c r="AU15" s="74">
        <f>IF('栄養情報用紙'!AH8="","",'栄養情報用紙'!AH8)</f>
      </c>
      <c r="AV15" s="74">
        <f>IF('栄養情報用紙'!W9="","",'栄養情報用紙'!W9)</f>
      </c>
      <c r="AW15" s="74">
        <f>IF('栄養情報用紙'!W10="","",'栄養情報用紙'!W10)</f>
      </c>
      <c r="AX15" s="74">
        <f>IF('栄養情報用紙'!X17="","",'栄養情報用紙'!X17)</f>
      </c>
      <c r="AY15" s="74">
        <f>IF('栄養情報用紙'!AC17="","",'栄養情報用紙'!AC17)</f>
      </c>
      <c r="AZ15" s="74">
        <f>IF('栄養情報用紙'!X18="","",'栄養情報用紙'!X18)</f>
      </c>
      <c r="BA15" s="74">
        <f>IF('栄養情報用紙'!AC18="","",'栄養情報用紙'!AC18)</f>
      </c>
      <c r="BB15" s="74">
        <f>IF('栄養情報用紙'!W19="","",'栄養情報用紙'!W19)</f>
      </c>
      <c r="BC15" s="74">
        <f>IF('栄養情報用紙'!Z23&amp;'栄養情報用紙'!AE23&amp;'栄養情報用紙'!AJ23="","",TEXT(DATE('栄養情報用紙'!Z23+1988,'栄養情報用紙'!AE23,'栄養情報用紙'!AJ23),"yyyy/mm/dd"))</f>
      </c>
      <c r="BD15" s="74">
        <f>IF('栄養情報用紙'!AB24="","",'栄養情報用紙'!AB24)</f>
      </c>
      <c r="BE15" s="74">
        <f>IF('栄養情報用紙'!AK24="","",'栄養情報用紙'!AK24)</f>
      </c>
      <c r="BF15" s="74">
        <f>IF('栄養情報用紙'!AB25="","",'栄養情報用紙'!AB25)</f>
      </c>
      <c r="BG15" s="74">
        <f>IF('栄養情報用紙'!AK25="","",'栄養情報用紙'!AK25)</f>
      </c>
      <c r="BH15" s="296">
        <f>IF('栄養情報用紙'!AB26="","",'栄養情報用紙'!AB26)</f>
      </c>
      <c r="BI15" s="74">
        <f>IF('栄養情報用紙'!AK26="","",'栄養情報用紙'!AK26)</f>
      </c>
      <c r="BJ15" s="74">
        <f>IF('栄養情報用紙'!AB27="","",'栄養情報用紙'!AB27)</f>
      </c>
      <c r="BK15" s="74">
        <f>IF('栄養情報用紙'!AK27="","",'栄養情報用紙'!AK27:AK27)</f>
      </c>
      <c r="BL15" s="74">
        <f>IF('栄養情報用紙'!AB28="","",'栄養情報用紙'!AB28)</f>
      </c>
      <c r="BM15" s="74">
        <f>IF('栄養情報用紙'!AK28="","",'栄養情報用紙'!AK28)</f>
      </c>
      <c r="BN15" s="74">
        <f>IF('栄養情報用紙'!AB29="","",'栄養情報用紙'!AB29)</f>
      </c>
      <c r="BO15" s="74">
        <f>IF('栄養情報用紙'!AK29="","",'栄養情報用紙'!AK29)</f>
      </c>
      <c r="BP15" s="268">
        <f>IF('栄養情報用紙'!W31="","",'栄養情報用紙'!W31)</f>
      </c>
      <c r="BQ15" s="268">
        <f>IF('栄養情報用紙'!AH31="","",'栄養情報用紙'!AH31)</f>
      </c>
      <c r="BR15" s="268">
        <f>IF('栄養情報用紙'!W32="","",'栄養情報用紙'!W32)</f>
      </c>
      <c r="BS15" s="268">
        <f>IF('栄養情報用紙'!W36="","",'栄養情報用紙'!W36)</f>
      </c>
      <c r="BT15" s="268"/>
      <c r="BU15" s="268">
        <f>IF('栄養情報用紙'!W37="","",'栄養情報用紙'!W37)</f>
      </c>
      <c r="BV15" s="268">
        <f>IF('栄養情報用紙'!W38="","",'栄養情報用紙'!W38)</f>
      </c>
      <c r="BW15" s="268">
        <f>IF('栄養情報用紙'!W39="","",'栄養情報用紙'!W39)</f>
      </c>
      <c r="BX15" s="268">
        <f>IF('栄養情報用紙'!W35="","",'栄養情報用紙'!W35)</f>
      </c>
      <c r="BY15" s="288">
        <f>IF('栄養情報用紙'!W43="","",'栄養情報用紙'!W43)</f>
      </c>
      <c r="BZ15" s="74" t="str">
        <f>IF('栄養情報用紙'!W49="","",'栄養情報用紙'!W49)</f>
        <v>蛋白</v>
      </c>
      <c r="CA15" s="74" t="str">
        <f>IF('栄養情報用紙'!W50="","",'栄養情報用紙'!W50)</f>
        <v>主食</v>
      </c>
      <c r="CB15" s="74">
        <f>IF('栄養情報用紙'!W51="","",'栄養情報用紙'!W51)</f>
      </c>
      <c r="CC15" s="74">
        <f>IF('栄養情報用紙'!W52="","",'栄養情報用紙'!W52)</f>
      </c>
      <c r="CD15" s="74">
        <f>IF('栄養情報用紙'!AR6&amp;'栄養情報用紙'!AW6&amp;'栄養情報用紙'!BB6="","",TEXT(DATE('栄養情報用紙'!AR6+1988,'栄養情報用紙'!AW6,'栄養情報用紙'!BB6),"yyyy/mm/dd"))</f>
      </c>
      <c r="CE15" s="74">
        <f>IF('栄養情報用紙'!AO7="","",'栄養情報用紙'!AO7)</f>
      </c>
      <c r="CF15" s="74">
        <f>IF('栄養情報用紙'!AX7="","",'栄養情報用紙'!AX7)</f>
      </c>
      <c r="CG15" s="74">
        <f>IF('栄養情報用紙'!AQ8="","",'栄養情報用紙'!AQ8)</f>
      </c>
      <c r="CH15" s="74">
        <f>IF('栄養情報用紙'!AZ8="","",'栄養情報用紙'!AZ8)</f>
      </c>
      <c r="CI15" s="74">
        <f>IF('栄養情報用紙'!AO9="","",'栄養情報用紙'!AO9)</f>
      </c>
      <c r="CJ15" s="74">
        <f>IF('栄養情報用紙'!AO10="","",'栄養情報用紙'!AO10)</f>
      </c>
      <c r="CK15" s="74">
        <f>IF('栄養情報用紙'!AP17="","",'栄養情報用紙'!AP17)</f>
      </c>
      <c r="CL15" s="74">
        <f>IF('栄養情報用紙'!AU17="","",'栄養情報用紙'!AU17)</f>
      </c>
      <c r="CM15" s="74">
        <f>IF('栄養情報用紙'!AP18="","",'栄養情報用紙'!AP18)</f>
      </c>
      <c r="CN15" s="74">
        <f>IF('栄養情報用紙'!AU18="","",'栄養情報用紙'!AU18)</f>
      </c>
      <c r="CO15" s="74">
        <f>IF('栄養情報用紙'!AO19="","",'栄養情報用紙'!AO19)</f>
      </c>
      <c r="CP15" s="74">
        <f>IF('栄養情報用紙'!AR23&amp;'栄養情報用紙'!AW23&amp;'栄養情報用紙'!BB23="","",TEXT(DATE('栄養情報用紙'!AR23+1988,'栄養情報用紙'!AW23,'栄養情報用紙'!BB23),"yyyy/mm/dd"))</f>
      </c>
      <c r="CQ15" s="74">
        <f>IF('栄養情報用紙'!AT24="","",'栄養情報用紙'!AT24)</f>
      </c>
      <c r="CR15" s="74">
        <f>IF('栄養情報用紙'!BC24="","",'栄養情報用紙'!BC24)</f>
      </c>
      <c r="CS15" s="74">
        <f>IF('栄養情報用紙'!AT25="","",'栄養情報用紙'!AT25)</f>
      </c>
      <c r="CT15" s="74">
        <f>IF('栄養情報用紙'!BC25="","",'栄養情報用紙'!BC25)</f>
      </c>
      <c r="CU15" s="296">
        <f>IF('栄養情報用紙'!AT26="","",'栄養情報用紙'!AT26)</f>
      </c>
      <c r="CV15" s="74">
        <f>IF('栄養情報用紙'!BC26="","",'栄養情報用紙'!BC26)</f>
      </c>
      <c r="CW15" s="74">
        <f>IF('栄養情報用紙'!AT27="","",'栄養情報用紙'!AT27)</f>
      </c>
      <c r="CX15" s="74">
        <f>IF('栄養情報用紙'!BC27="","",'栄養情報用紙'!BC27)</f>
      </c>
      <c r="CY15" s="74">
        <f>IF('栄養情報用紙'!AT28="","",'栄養情報用紙'!AT28)</f>
      </c>
      <c r="CZ15" s="74">
        <f>IF('栄養情報用紙'!BC28="","",'栄養情報用紙'!BC28)</f>
      </c>
      <c r="DA15" s="74">
        <f>IF('栄養情報用紙'!AT29="","",'栄養情報用紙'!AT29)</f>
      </c>
      <c r="DB15" s="74">
        <f>IF('栄養情報用紙'!BC2="","",'栄養情報用紙'!BC29)</f>
      </c>
      <c r="DC15" s="268">
        <f>IF('栄養情報用紙'!AO31="","",'栄養情報用紙'!AO31)</f>
      </c>
      <c r="DD15" s="268">
        <f>IF('栄養情報用紙'!AZ31="","",'栄養情報用紙'!AZ31)</f>
      </c>
      <c r="DE15" s="268">
        <f>IF('栄養情報用紙'!AO32="","",'栄養情報用紙'!AO32)</f>
      </c>
      <c r="DF15" s="268">
        <f>IF('栄養情報用紙'!AO36="","",'栄養情報用紙'!AO36)</f>
      </c>
      <c r="DG15" s="268"/>
      <c r="DH15" s="268">
        <f>IF('栄養情報用紙'!AO37="","",'栄養情報用紙'!AO37)</f>
      </c>
      <c r="DI15" s="268">
        <f>IF('栄養情報用紙'!AO38="","",'栄養情報用紙'!AO38)</f>
      </c>
      <c r="DJ15" s="268">
        <f>IF('栄養情報用紙'!AO39="","",'栄養情報用紙'!AO39)</f>
      </c>
      <c r="DK15" s="268">
        <f>IF('栄養情報用紙'!AO35="","",'栄養情報用紙'!AO35)</f>
      </c>
      <c r="DL15" s="288">
        <f>IF('栄養情報用紙'!AO43="","",'栄養情報用紙'!AO43)</f>
      </c>
      <c r="DM15" s="74" t="str">
        <f>IF('栄養情報用紙'!AO49="","",'栄養情報用紙'!AO49)</f>
        <v>蛋白</v>
      </c>
      <c r="DN15" s="74" t="str">
        <f>IF('栄養情報用紙'!AO50="","",'栄養情報用紙'!AO50)</f>
        <v>主食</v>
      </c>
      <c r="DO15" s="74">
        <f>IF('栄養情報用紙'!AO51="","",'栄養情報用紙'!AO51)</f>
      </c>
      <c r="DP15" s="74">
        <f>IF('栄養情報用紙'!AO52="","",'栄養情報用紙'!AO52)</f>
      </c>
      <c r="DQ15" s="74">
        <f>IF('栄養情報用紙'!BJ6&amp;'栄養情報用紙'!BO6&amp;'栄養情報用紙'!BT6="","",TEXT(DATE('栄養情報用紙'!BJ6+1988,'栄養情報用紙'!BO6,'栄養情報用紙'!BT6),"yyyy/mm/dd"))</f>
      </c>
      <c r="DR15" s="74">
        <f>IF('栄養情報用紙'!BG7="","",'栄養情報用紙'!BG7)</f>
      </c>
      <c r="DS15" s="74">
        <f>IF('栄養情報用紙'!BP7="","",'栄養情報用紙'!BP7)</f>
      </c>
      <c r="DT15" s="74">
        <f>IF('栄養情報用紙'!BI8="","",'栄養情報用紙'!BI8)</f>
      </c>
      <c r="DU15" s="74">
        <f>IF('栄養情報用紙'!BR8="","",'栄養情報用紙'!BR8)</f>
      </c>
      <c r="DV15" s="74">
        <f>IF('栄養情報用紙'!BG9="","",'栄養情報用紙'!BG9)</f>
      </c>
      <c r="DW15" s="74" t="str">
        <f>IF('栄養情報用紙'!BG10="","",'栄養情報用紙'!BG10)</f>
        <v>（高リスク、中リスク、低リスク）</v>
      </c>
      <c r="DX15" s="74">
        <f>IF('栄養情報用紙'!BH17="","",'栄養情報用紙'!BH17)</f>
      </c>
      <c r="DY15" s="74">
        <f>IF('栄養情報用紙'!BM17="","",'栄養情報用紙'!BM17)</f>
      </c>
      <c r="DZ15" s="74">
        <f>IF('栄養情報用紙'!BH18="","",'栄養情報用紙'!BH18)</f>
      </c>
      <c r="EA15" s="74">
        <f>IF('栄養情報用紙'!BM18="","",'栄養情報用紙'!BM18)</f>
      </c>
      <c r="EB15" s="74" t="str">
        <f>IF('栄養情報用紙'!BG19="","",'栄養情報用紙'!BG19)</f>
        <v>（理想体重、標準体重）</v>
      </c>
      <c r="EC15" s="74">
        <f>IF('栄養情報用紙'!BJ23&amp;'栄養情報用紙'!BO23&amp;'栄養情報用紙'!BT23="","",TEXT(DATE('栄養情報用紙'!BJ23+1988,'栄養情報用紙'!BO23,'栄養情報用紙'!BT23),"yyyy/mm/dd"))</f>
      </c>
      <c r="ED15" s="74">
        <f>IF('栄養情報用紙'!BL24="","",'栄養情報用紙'!BL24)</f>
      </c>
      <c r="EE15" s="74">
        <f>IF('栄養情報用紙'!BU24="","",'栄養情報用紙'!BU24)</f>
      </c>
      <c r="EF15" s="74">
        <f>IF('栄養情報用紙'!BL25="","",'栄養情報用紙'!BL25)</f>
      </c>
      <c r="EG15" s="74">
        <f>IF('栄養情報用紙'!BU25="","",'栄養情報用紙'!BU25)</f>
      </c>
      <c r="EH15" s="296">
        <f>IF('栄養情報用紙'!BL26="","",'栄養情報用紙'!BL26)</f>
      </c>
      <c r="EI15" s="74">
        <f>IF('栄養情報用紙'!BU26="","",'栄養情報用紙'!BU26)</f>
      </c>
      <c r="EJ15" s="74">
        <f>IF('栄養情報用紙'!BL27="","",'栄養情報用紙'!BL27)</f>
      </c>
      <c r="EK15" s="74">
        <f>IF('栄養情報用紙'!BU27="","",'栄養情報用紙'!BU27)</f>
      </c>
      <c r="EL15" s="74">
        <f>IF('栄養情報用紙'!BL28="","",'栄養情報用紙'!BL28)</f>
      </c>
      <c r="EM15" s="74">
        <f>IF('栄養情報用紙'!BU28="","",'栄養情報用紙'!BU28)</f>
      </c>
      <c r="EN15" s="74">
        <f>IF('栄養情報用紙'!BL29="","",'栄養情報用紙'!BL29)</f>
      </c>
      <c r="EO15" s="74">
        <f>IF('栄養情報用紙'!BU29="","",'栄養情報用紙'!BU29)</f>
      </c>
      <c r="EP15" s="74" t="str">
        <f>IF('栄養情報用紙'!BG31="","",'栄養情報用紙'!BG31)</f>
        <v>（自立、介助）</v>
      </c>
      <c r="EQ15" s="74">
        <f>IF('栄養情報用紙'!BR31="","",'栄養情報用紙'!BR31)</f>
      </c>
      <c r="ER15" s="74" t="str">
        <f>IF('栄養情報用紙'!BG32="","",'栄養情報用紙'!BG32)</f>
        <v>（良、不良）</v>
      </c>
      <c r="ES15" s="74" t="str">
        <f>IF('栄養情報用紙'!BG36="","",'栄養情報用紙'!BG36)</f>
        <v>（無、有）</v>
      </c>
      <c r="ET15" s="74"/>
      <c r="EU15" s="74" t="str">
        <f>IF('栄養情報用紙'!BG37="","",'栄養情報用紙'!BG37)</f>
        <v>（無、有、絶食中）</v>
      </c>
      <c r="EV15" s="74" t="str">
        <f>IF('栄養情報用紙'!BG38="","",'栄養情報用紙'!BG38)</f>
        <v>（無、有、絶食中）</v>
      </c>
      <c r="EW15" s="74" t="str">
        <f>IF('栄養情報用紙'!BG39="","",'栄養情報用紙'!BG39)</f>
        <v>（無、有）</v>
      </c>
      <c r="EX15" s="74" t="str">
        <f>IF('栄養情報用紙'!BG35="","",'栄養情報用紙'!BG35)</f>
        <v>（可、楽しみ程度、不可）</v>
      </c>
      <c r="EY15" s="288" t="str">
        <f>IF('栄養情報用紙'!BG43="","",'栄養情報用紙'!BG43)</f>
        <v>回復期終了時からの変化</v>
      </c>
      <c r="EZ15" s="74" t="str">
        <f>IF('栄養情報用紙'!BG49="","",'栄養情報用紙'!BG49)</f>
        <v>水分</v>
      </c>
      <c r="FA15" s="74" t="str">
        <f>IF('栄養情報用紙'!BG50="","",'栄養情報用紙'!BG50)</f>
        <v>主食</v>
      </c>
      <c r="FB15" s="74">
        <f>IF('栄養情報用紙'!BG51="","",'栄養情報用紙'!BG51)</f>
      </c>
      <c r="FC15" s="74">
        <f>IF('栄養情報用紙'!BG52="","",'栄養情報用紙'!BG52)</f>
      </c>
      <c r="FD15" s="288">
        <f>IF('栄養情報用紙'!J26="","",'栄養情報用紙'!J26)</f>
      </c>
      <c r="FE15" s="288">
        <f>IF('栄養情報用紙'!AB26="","",'栄養情報用紙'!AB26)</f>
      </c>
      <c r="FF15" s="288">
        <f>IF('栄養情報用紙'!AT26="","",'栄養情報用紙'!AT26)</f>
      </c>
      <c r="FG15" s="288">
        <f>IF('栄養情報用紙'!BL26="","",'栄養情報用紙'!BL26)</f>
      </c>
      <c r="FH15" s="288">
        <f>IF('栄養情報用紙'!E33="","",'栄養情報用紙'!E33)</f>
      </c>
      <c r="FI15" s="288">
        <f>IF('栄養情報用紙'!W33="","",'栄養情報用紙'!W33)</f>
      </c>
      <c r="FJ15" s="288">
        <f>IF('栄養情報用紙'!AO33="","",'栄養情報用紙'!AO33)</f>
      </c>
      <c r="FK15" s="288" t="str">
        <f>IF('栄養情報用紙'!BG33="","",'栄養情報用紙'!BG33)</f>
        <v>（無、有）</v>
      </c>
      <c r="FL15" s="288">
        <f>IF('栄養情報用紙'!E34="","",'栄養情報用紙'!E34)</f>
      </c>
      <c r="FM15" s="288">
        <f>IF('栄養情報用紙'!W34="","",'栄養情報用紙'!W34)</f>
      </c>
      <c r="FN15" s="288">
        <f>IF('栄養情報用紙'!AO34="","",'栄養情報用紙'!AO34)</f>
      </c>
      <c r="FO15" s="288" t="str">
        <f>IF('栄養情報用紙'!BG34="","",'栄養情報用紙'!BG34)</f>
        <v>（無、有、絶食中）</v>
      </c>
      <c r="FP15" s="288">
        <f>IF('栄養情報用紙'!I48="","",'栄養情報用紙'!I48)</f>
      </c>
      <c r="FQ15" s="288">
        <f>IF('栄養情報用紙'!AA48="","",'栄養情報用紙'!AA48)</f>
      </c>
      <c r="FR15" s="288">
        <f>IF('栄養情報用紙'!AS48="","",'栄養情報用紙'!AS48)</f>
      </c>
      <c r="FS15" s="288">
        <f>IF('栄養情報用紙'!E57="","",'栄養情報用紙'!E57)</f>
      </c>
      <c r="FT15" s="288">
        <f>IF('栄養情報用紙'!W57="","",'栄養情報用紙'!W57)</f>
      </c>
      <c r="FU15" s="288">
        <f>IF('栄養情報用紙'!AO57="","",'栄養情報用紙'!AO57)</f>
      </c>
      <c r="FV15" s="288">
        <f>IF('栄養情報用紙'!BG57="","",'栄養情報用紙'!BG57)</f>
      </c>
      <c r="FW15" s="288">
        <f>IF('栄養情報用紙'!E63="","",'栄養情報用紙'!E63)</f>
      </c>
      <c r="FX15" s="288">
        <f>IF('栄養情報用紙'!W63="","",'栄養情報用紙'!W63)</f>
      </c>
      <c r="FY15" s="288">
        <f>IF('栄養情報用紙'!AO63="","",'栄養情報用紙'!AO63)</f>
      </c>
      <c r="FZ15" s="288">
        <f>IF('栄養情報用紙'!BG63="","",'栄養情報用紙'!BG63)</f>
      </c>
      <c r="GA15" s="288">
        <f>IF('栄養情報用紙'!I50="","",'栄養情報用紙'!I50)</f>
      </c>
      <c r="GB15" s="288">
        <f>IF('栄養情報用紙'!R50="","",'栄養情報用紙'!R50)</f>
      </c>
      <c r="GC15" s="288">
        <f>IF('栄養情報用紙'!AA50="","",'栄養情報用紙'!AA50)</f>
      </c>
      <c r="GD15" s="288">
        <f>IF('栄養情報用紙'!AJ50="","",'栄養情報用紙'!AJ50)</f>
      </c>
      <c r="GE15" s="288">
        <f>IF('栄養情報用紙'!AS50="","",'栄養情報用紙'!AS50)</f>
      </c>
      <c r="GF15" s="288">
        <f>IF('栄養情報用紙'!BB50="","",'栄養情報用紙'!BB50)</f>
      </c>
      <c r="GG15" s="288">
        <f>IF('栄養情報用紙'!BK50="","",'栄養情報用紙'!BK50)</f>
      </c>
      <c r="GH15" s="288">
        <f>IF('栄養情報用紙'!BT50="","",'栄養情報用紙'!BT50)</f>
      </c>
    </row>
    <row r="18" ht="14.25" customHeight="1"/>
    <row r="117" ht="14.25" customHeight="1"/>
  </sheetData>
  <sheetProtection/>
  <printOptions/>
  <pageMargins left="0.7" right="0.7" top="0.3" bottom="0.2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dc:creator>
  <cp:keywords/>
  <dc:description/>
  <cp:lastModifiedBy>murakami</cp:lastModifiedBy>
  <cp:lastPrinted>2012-06-28T08:22:11Z</cp:lastPrinted>
  <dcterms:created xsi:type="dcterms:W3CDTF">2009-06-19T13:50:49Z</dcterms:created>
  <dcterms:modified xsi:type="dcterms:W3CDTF">2012-06-28T08:24:15Z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-116833642</vt:i4>
  </property>
  <property fmtid="{D5CDD505-2E9C-101B-9397-08002B2CF9AE}" pid="3" name="_EmailSubject">
    <vt:lpwstr>能登脳卒中地域連携パス改訂について</vt:lpwstr>
  </property>
  <property fmtid="{D5CDD505-2E9C-101B-9397-08002B2CF9AE}" pid="4" name="_AuthorEmail">
    <vt:lpwstr>nntk@keiju.co.jp</vt:lpwstr>
  </property>
  <property fmtid="{D5CDD505-2E9C-101B-9397-08002B2CF9AE}" pid="5" name="_AuthorEmailDisplayName">
    <vt:lpwstr>能登脳卒中地域連携協議会管理局</vt:lpwstr>
  </property>
  <property fmtid="{D5CDD505-2E9C-101B-9397-08002B2CF9AE}" pid="6" name="_PreviousAdHocReviewCycleID">
    <vt:i4>1961767228</vt:i4>
  </property>
  <property fmtid="{D5CDD505-2E9C-101B-9397-08002B2CF9AE}" pid="7" name="_ReviewingToolsShownOnce">
    <vt:lpwstr/>
  </property>
</Properties>
</file>