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900" activeTab="1"/>
  </bookViews>
  <sheets>
    <sheet name="入力ｼｰﾄ" sheetId="1" r:id="rId1"/>
    <sheet name="基本情報" sheetId="2" r:id="rId2"/>
    <sheet name="要約用紙" sheetId="3" r:id="rId3"/>
    <sheet name="リハ経過" sheetId="4" r:id="rId4"/>
    <sheet name="栄養情報用紙" sheetId="5" r:id="rId5"/>
    <sheet name="地域連携診療計画書" sheetId="6" r:id="rId6"/>
    <sheet name="操作" sheetId="7" state="hidden" r:id="rId7"/>
    <sheet name="マスタ" sheetId="8" state="hidden" r:id="rId8"/>
    <sheet name="DB" sheetId="9" state="hidden" r:id="rId9"/>
  </sheets>
  <externalReferences>
    <externalReference r:id="rId12"/>
    <externalReference r:id="rId13"/>
  </externalReferences>
  <definedNames>
    <definedName name="_xlfn.IFERROR" hidden="1">#NAME?</definedName>
    <definedName name="FILS">'マスタ'!$AC$98:$AC$107</definedName>
    <definedName name="jcs" localSheetId="6">'[1]CD要約用紙'!$CG$28:$CG$36</definedName>
    <definedName name="JCS">'マスタ'!$E$23:$E$32</definedName>
    <definedName name="KPSS" localSheetId="6">'[1]CD要約用紙'!$CF$28:$CF$41</definedName>
    <definedName name="KPSS">'マスタ'!$F$70:$F$84</definedName>
    <definedName name="NIHSS" localSheetId="6">'[1]CD要約用紙'!$CH$28:$CH$86</definedName>
    <definedName name="NIHSS">'マスタ'!$F$23:$F$66</definedName>
    <definedName name="_xlnm.Print_Area" localSheetId="8">'DB'!$C$20:$K$163</definedName>
    <definedName name="_xlnm.Print_Area" localSheetId="3">'リハ経過'!$B$1:$AV$69</definedName>
    <definedName name="_xlnm.Print_Area" localSheetId="4">'栄養情報用紙'!$B$2:$BX$63</definedName>
    <definedName name="_xlnm.Print_Area" localSheetId="1">'基本情報'!$B$6:$AY$87</definedName>
    <definedName name="_xlnm.Print_Area" localSheetId="5">'地域連携診療計画書'!$C$2:$BX$60</definedName>
    <definedName name="_xlnm.Print_Area" localSheetId="0">'入力ｼｰﾄ'!$B$2:$AI$44</definedName>
    <definedName name="_xlnm.Print_Area" localSheetId="2">'要約用紙'!$B$2:$AX$96</definedName>
    <definedName name="WFNSSAHgrade" localSheetId="6">'[1]CD要約用紙'!$CI$28:$CI$32</definedName>
    <definedName name="ありなし" localSheetId="6">'[1]CD基本情報(1)'!$BG$5:$BG$6</definedName>
    <definedName name="その他の出血">'マスタ'!$D$23:$D$31</definedName>
    <definedName name="トイレ" localSheetId="6">'[1]CD基本情報(1)'!$BD$48:$BD$49</definedName>
    <definedName name="リハ経過">'DB'!$C$11:$CY$12</definedName>
    <definedName name="移動" localSheetId="6">'[1]CD基本情報(1)'!$BF$76:$BF$78</definedName>
    <definedName name="医療機関">'マスタ'!$E$4:$E$13</definedName>
    <definedName name="栄養情報">'DB'!$C$14:$FC$15</definedName>
    <definedName name="介護保険有無" localSheetId="6">'[1]CD基本情報(1)'!$BD$60:$BD$62</definedName>
    <definedName name="介護力" localSheetId="6">'[1]CD基本情報(1)'!$BI$23:$BI$26</definedName>
    <definedName name="介護力">'マスタ'!$C$4:$C$7</definedName>
    <definedName name="基本情報">'DB'!$C$5:$EP$6</definedName>
    <definedName name="経鼻" localSheetId="4">'栄養情報用紙'!$DH$8:$DH$10</definedName>
    <definedName name="健康状態" localSheetId="6">'[1]CD基本情報(1)'!$BG$20:$BG$21</definedName>
    <definedName name="高リスク" localSheetId="4">'栄養情報用紙'!$DB$8:$DB$10</definedName>
    <definedName name="視床出血" localSheetId="6">'[1]CD要約用紙'!$CK$28:$CK$33</definedName>
    <definedName name="視床出血CT分類">'マスタ'!$H$23:$H$28</definedName>
    <definedName name="自立" localSheetId="4">'栄養情報用紙'!$DE$8:$DE$9</definedName>
    <definedName name="自立介助" localSheetId="6">'[1]CD基本情報(1)'!$BD$76:$BD$77</definedName>
    <definedName name="主病名" localSheetId="6">'[1]CD基本情報(1)'!$BA$12:$BA$18</definedName>
    <definedName name="主病名">'マスタ'!$B$23:$B$33</definedName>
    <definedName name="出血部位">'マスタ'!$C$23:$C$29</definedName>
    <definedName name="初発再発" localSheetId="6">'[1]CD基本情報(1)'!$BC$10:$BC$11</definedName>
    <definedName name="消化器症状" localSheetId="4">'栄養情報用紙'!$DD$8:$DD$11</definedName>
    <definedName name="障害自立度">'マスタ'!$I$4:$I$12</definedName>
    <definedName name="障害老人日常自立" localSheetId="6">'[1]CD基本情報(1)'!$BD$66:$BD$74</definedName>
    <definedName name="食形態マップ">'マスタ'!$P$98:$P$110</definedName>
    <definedName name="寝具" localSheetId="6">'[1]CD基本情報(1)'!$BD$45:$BD$46</definedName>
    <definedName name="親族">'マスタ'!$B$4:$B$17</definedName>
    <definedName name="診療科" localSheetId="6">'[1]CD基本情報(1)'!$BG$8:$BG$12</definedName>
    <definedName name="生活の場" localSheetId="6">'[1]CD基本情報(1)'!$BG$14:$BG$18</definedName>
    <definedName name="生活の場">'マスタ'!$D$4:$D$8</definedName>
    <definedName name="生活行動範囲">'マスタ'!$B$89:$B$94</definedName>
    <definedName name="装具">'マスタ'!$D$89:$D$91</definedName>
    <definedName name="装着位置" localSheetId="6">'[2]マスタ'!$A$2:'[2]マスタ'!$A$4</definedName>
    <definedName name="退院後リハ" localSheetId="6">'[1]CD基本情報(1)'!$BH$51:$BH$53</definedName>
    <definedName name="退院先" localSheetId="6">'[1]CD基本情報(1)'!$BP$35:$BP$42</definedName>
    <definedName name="退院先">'マスタ'!$F$4:$F$14</definedName>
    <definedName name="認知症自立度">'マスタ'!$J$4:$J$11</definedName>
    <definedName name="認知症老人日常自立" localSheetId="6">'[1]CD基本情報(1)'!$BG$66:$BG$73</definedName>
    <definedName name="脳出血" localSheetId="6">'[1]CD基本情報(1)'!$BA$19:$BA$23</definedName>
    <definedName name="発症前診療状況" localSheetId="6">'[1]CD基本情報(1)'!$BD$35:$BD$43</definedName>
    <definedName name="肥満" localSheetId="4">'栄養情報用紙'!$DA$8:$DA$10</definedName>
    <definedName name="被殻出血" localSheetId="6">'[1]CD要約用紙'!$CJ$28:$CJ$36</definedName>
    <definedName name="被殻出血CT分類">'マスタ'!$G$23:$G$31</definedName>
    <definedName name="病院名">'地域連携診療計画書'!$ED$155:$EF$157</definedName>
    <definedName name="病名その他" localSheetId="6">'[1]CD基本情報(1)'!$BA$25:$BA$27</definedName>
    <definedName name="復職" localSheetId="6">'[1]CD基本情報(1)'!$BH$55:$BH$57</definedName>
    <definedName name="変化" localSheetId="6">'[1]CD基本情報(1)'!$BI$76:$BI$78</definedName>
    <definedName name="歩行補助具">'マスタ'!$C$89:$C$93</definedName>
    <definedName name="本人との関係" localSheetId="6">'[1]CD基本情報(1)'!$BG$23:$BG$31</definedName>
    <definedName name="無" localSheetId="4">'栄養情報用紙'!$DC$8:$DC$9</definedName>
    <definedName name="有" localSheetId="4">'栄養情報用紙'!$DG$8:$DG$10</definedName>
    <definedName name="要介護" localSheetId="6">'[1]CD基本情報(1)'!$BI$60:$BI$64</definedName>
    <definedName name="要介護度">'マスタ'!$H$4:$H$10</definedName>
    <definedName name="要支援" localSheetId="6">'[1]CD基本情報(1)'!$BG$60:$BG$61</definedName>
    <definedName name="要約用紙">'DB'!$C$8:$CR$9</definedName>
    <definedName name="利き手" localSheetId="6">'[1]CD基本情報(1)'!$BH$76:$BH$77</definedName>
    <definedName name="利用サービス">'マスタ'!$G$4:$G$13</definedName>
    <definedName name="良" localSheetId="4">'栄養情報用紙'!$DF$8:$DF$9</definedName>
  </definedNames>
  <calcPr fullCalcOnLoad="1"/>
</workbook>
</file>

<file path=xl/comments1.xml><?xml version="1.0" encoding="utf-8"?>
<comments xmlns="http://schemas.openxmlformats.org/spreadsheetml/2006/main">
  <authors>
    <author>井舟　正秀</author>
  </authors>
  <commentList>
    <comment ref="CQ130" authorId="0">
      <text>
        <r>
          <rPr>
            <sz val="12"/>
            <rFont val="ＭＳ Ｐゴシック"/>
            <family val="3"/>
          </rPr>
          <t xml:space="preserve">ここを選択される場合は
アスピリンおよびクロピドグレル
をチェックしてください。
</t>
        </r>
      </text>
    </comment>
    <comment ref="CW130" authorId="0">
      <text>
        <r>
          <rPr>
            <sz val="14"/>
            <rFont val="ＭＳ Ｐゴシック"/>
            <family val="3"/>
          </rPr>
          <t xml:space="preserve">ここを選択される場合は
アスピリンおよびクロピドグレル
をチェックしてください。
</t>
        </r>
      </text>
    </comment>
    <comment ref="I12" authorId="0">
      <text>
        <r>
          <rPr>
            <sz val="11"/>
            <rFont val="ＭＳ Ｐゴシック"/>
            <family val="3"/>
          </rPr>
          <t xml:space="preserve">選択肢以外の文字も入力可能です。
</t>
        </r>
      </text>
    </comment>
  </commentList>
</comments>
</file>

<file path=xl/comments2.xml><?xml version="1.0" encoding="utf-8"?>
<comments xmlns="http://schemas.openxmlformats.org/spreadsheetml/2006/main">
  <authors>
    <author>Net364Kiss</author>
    <author>Net621Kiss</author>
    <author>sum</author>
    <author>井舟　正秀</author>
  </authors>
  <commentList>
    <comment ref="F9" authorId="0">
      <text>
        <r>
          <rPr>
            <sz val="12"/>
            <rFont val="ＭＳ Ｐゴシック"/>
            <family val="3"/>
          </rPr>
          <t>能登脳卒中データバンクコード（8桁）
医療機関コード（2桁）、年コード（2桁）
連番（4桁）</t>
        </r>
      </text>
    </comment>
    <comment ref="AJ9" authorId="1">
      <text>
        <r>
          <rPr>
            <sz val="11"/>
            <rFont val="ＭＳ Ｐゴシック"/>
            <family val="3"/>
          </rPr>
          <t>1945/3/8　または
S8/4/9　のように入力して下さい。</t>
        </r>
      </text>
    </comment>
    <comment ref="J22" authorId="2">
      <text>
        <r>
          <rPr>
            <sz val="12"/>
            <rFont val="ＭＳ Ｐゴシック"/>
            <family val="3"/>
          </rPr>
          <t>条件付き可の場合、右欄の条件を記載下さい。</t>
        </r>
        <r>
          <rPr>
            <sz val="9"/>
            <rFont val="ＭＳ Ｐゴシック"/>
            <family val="3"/>
          </rPr>
          <t xml:space="preserve">
</t>
        </r>
      </text>
    </comment>
    <comment ref="AO34" authorId="2">
      <text>
        <r>
          <rPr>
            <sz val="14"/>
            <rFont val="ＭＳ Ｐゴシック"/>
            <family val="3"/>
          </rPr>
          <t>その他の場合は詳細を記載して下さい。</t>
        </r>
      </text>
    </comment>
    <comment ref="R41" authorId="2">
      <text>
        <r>
          <rPr>
            <sz val="14"/>
            <rFont val="ＭＳ Ｐゴシック"/>
            <family val="3"/>
          </rPr>
          <t xml:space="preserve">退院先を記載してください。その他の場合は詳細を記載して下さい。
</t>
        </r>
      </text>
    </comment>
    <comment ref="F69" authorId="1">
      <text>
        <r>
          <rPr>
            <sz val="11"/>
            <rFont val="ＭＳ Ｐゴシック"/>
            <family val="3"/>
          </rPr>
          <t>☆ 障害老人　日常生活自立度
ランクJ ： 何らかの障害を有するが、日常生活はほぼ自立しており独力で外出する
　　　　　　　　1.　交通機関等を利用して外出する
　　　　　　　　2.　隣近所へなら外出する
ランクA ： 屋内での生活は概ね自立しているが、介助なしには外出しない
　　　　　　　　1.　日中はほとんどベットから離れて生活する
　　　　　　　　2.　日中も寝たきりの生活をしている
ランクB ： 屋内での生活は何らかの介助を要し、日中もベット上での生活が主体であるが座位を保つ
　　　　　　　　1.　介助なしで車椅子に移乗し、食事・排泄はベットから離れて行う
　　　　　　　　2.　介助により車椅子に移乗する
ランクC ： 一日中ベットの上で過ごし、排泄・食事・着替えにおいて介助を要する
　　　　　　　　1.　自力で寝返りをうつ
　　　　　　　　2.　自力で寝返りをうたない</t>
        </r>
      </text>
    </comment>
    <comment ref="Q69" authorId="1">
      <text>
        <r>
          <rPr>
            <sz val="11"/>
            <rFont val="ＭＳ Ｐゴシック"/>
            <family val="3"/>
          </rPr>
          <t>☆ 障害老人　日常生活自立度
ランクJ ： 何らかの障害を有するが、日常生活はほぼ自立しており独力で外出する
　　　　　　　　1.　交通機関等を利用して外出する
　　　　　　　　2.　隣近所へなら外出する
ランクA ： 屋内での生活は概ね自立しているが、介助なしには外出しない
　　　　　　　　1.　日中はほとんどベットから離れて生活する
　　　　　　　　2.　日中も寝たきりの生活をしている
ランクB ： 屋内での生活は何らかの介助を要し、日中もベット上での生活が主体であるが座位を保つ
　　　　　　　　1.　介助なしで車椅子に移乗し、食事・排泄はベットから離れて行う
　　　　　　　　2.　介助により車椅子に移乗する
ランクC ： 一日中ベットの上で過ごし、排泄・食事・着替えにおいて介助を要する
　　　　　　　　1.　自力で寝返りをうつ
　　　　　　　　2.　自力で寝返りをうたない</t>
        </r>
      </text>
    </comment>
    <comment ref="AB69" authorId="1">
      <text>
        <r>
          <rPr>
            <sz val="11"/>
            <rFont val="ＭＳ Ｐゴシック"/>
            <family val="3"/>
          </rPr>
          <t>☆ 障害老人　日常生活自立度
ランクJ ： 何らかの障害を有するが、日常生活はほぼ自立しており独力で外出する
　　　　　　　　1.　交通機関等を利用して外出する
　　　　　　　　2.　隣近所へなら外出する
ランクA ： 屋内での生活は概ね自立しているが、介助なしには外出しない
　　　　　　　　1.　日中はほとんどベットから離れて生活する
　　　　　　　　2.　日中も寝たきりの生活をしている
ランクB ： 屋内での生活は何らかの介助を要し、日中もベット上での生活が主体であるが座位を保つ
　　　　　　　　1.　介助なしで車椅子に移乗し、食事・排泄はベットから離れて行う
　　　　　　　　2.　介助により車椅子に移乗する
ランクC ： 一日中ベットの上で過ごし、排泄・食事・着替えにおいて介助を要する
　　　　　　　　1.　自力で寝返りをうつ
　　　　　　　　2.　自力で寝返りをうたない</t>
        </r>
      </text>
    </comment>
    <comment ref="AM69" authorId="1">
      <text>
        <r>
          <rPr>
            <sz val="11"/>
            <rFont val="ＭＳ Ｐゴシック"/>
            <family val="3"/>
          </rPr>
          <t>☆ 障害老人　日常生活自立度
ランクJ ： 何らかの障害を有するが、日常生活はほぼ自立しており独力で外出する
　　　　　　　　1.　交通機関等を利用して外出する
　　　　　　　　2.　隣近所へなら外出する
ランクA ： 屋内での生活は概ね自立しているが、介助なしには外出しない
　　　　　　　　1.　日中はほとんどベットから離れて生活する
　　　　　　　　2.　日中も寝たきりの生活をしている
ランクB ： 屋内での生活は何らかの介助を要し、日中もベット上での生活が主体であるが座位を保つ
　　　　　　　　1.　介助なしで車椅子に移乗し、食事・排泄はベットから離れて行う
　　　　　　　　2.　介助により車椅子に移乗する
ランクC ： 一日中ベットの上で過ごし、排泄・食事・着替えにおいて介助を要する
　　　　　　　　1.　自力で寝返りをうつ
　　　　　　　　2.　自力で寝返りをうたない</t>
        </r>
      </text>
    </comment>
    <comment ref="F71" authorId="1">
      <text>
        <r>
          <rPr>
            <sz val="11"/>
            <rFont val="ＭＳ Ｐゴシック"/>
            <family val="3"/>
          </rPr>
          <t>☆ 認知症老人　日常生活自立度
Ⅰ    何らかの痴呆を有するが、日常生活は家庭内及び社会的にほぼ自立している
Ⅱa  家庭外で、日常生活に支障を来すような症状・行動や意思疎通の困難さが見られても、誰かが注意していれば自立できる
      たびたび道に迷うとか、買物や事務、金銭管理などそれまでできたことにミスが目立つ等
Ⅱb  家庭内でも上記Ⅱの状態がみられる
      服薬管理ができない、電話の応対や訪問者との応対など一人で留守番ができない等
Ⅲa  日中を中心として、日常生活に支障を来たすような症状・行動や意思疎通の困難さが頻繁に見られ、常に介護を必要とする
      着替え・食事・排泄が上手にできない、時間がかかる。やたらに物を口にいれる、物を拾い集める、徘徊、失禁、大声、奇声、火の不始末、不潔行為、性的異常行為等
Ⅲb  夜間を中心として、上記Ⅲaの状態が見られる。
Ⅳ   日常生活に支障をきたすような症状・行動や意思疎通の困難さが頻繁にみられ、常に介護を必要とする
      着替え・食事・排泄が上手にできない、時間がかかる。やたらに物を口にいれる、物を拾い集める、徘徊、失禁、大声、奇声、火の不始末、不潔行為、性的異常行為等
Ⅳ   著しい精神症状や問題行為或いは重篤な身体疾患（意思疎通が全くできない寝たきり状態）が見られ、専門医療を必要とする
     せん妄、妄想、興奮、自傷・他害等の精神症状や、精神症状に起因する問題行動が継続する状態等</t>
        </r>
      </text>
    </comment>
    <comment ref="Q71" authorId="1">
      <text>
        <r>
          <rPr>
            <sz val="11"/>
            <rFont val="ＭＳ Ｐゴシック"/>
            <family val="3"/>
          </rPr>
          <t>☆ 認知症老人　日常生活自立度
Ⅰ    何らかの痴呆を有するが、日常生活は家庭内及び社会的にほぼ自立している
Ⅱa  家庭外で、日常生活に支障を来すような症状・行動や意思疎通の困難さが見られても、誰かが注意していれば自立できる
      たびたび道に迷うとか、買物や事務、金銭管理などそれまでできたことにミスが目立つ等
Ⅱb  家庭内でも上記Ⅱの状態がみられる
      服薬管理ができない、電話の応対や訪問者との応対など一人で留守番ができない等
Ⅲa  日中を中心として、日常生活に支障を来たすような症状・行動や意思疎通の困難さが頻繁に見られ、常に介護を必要とする
      着替え・食事・排泄が上手にできない、時間がかかる。やたらに物を口にいれる、物を拾い集める、徘徊、失禁、大声、奇声、火の不始末、不潔行為、性的異常行為等
Ⅲb  夜間を中心として、上記Ⅲaの状態が見られる。
Ⅳ   日常生活に支障をきたすような症状・行動や意思疎通の困難さが頻繁にみられ、常に介護を必要とする
      着替え・食事・排泄が上手にできない、時間がかかる。やたらに物を口にいれる、物を拾い集める、徘徊、失禁、大声、奇声、火の不始末、不潔行為、性的異常行為等
Ⅳ   著しい精神症状や問題行為或いは重篤な身体疾患（意思疎通が全くできない寝たきり状態）が見られ、専門医療を必要とする
     せん妄、妄想、興奮、自傷・他害等の精神症状や、精神症状に起因する問題行動が継続する状態等</t>
        </r>
      </text>
    </comment>
    <comment ref="AB71" authorId="1">
      <text>
        <r>
          <rPr>
            <sz val="11"/>
            <rFont val="ＭＳ Ｐゴシック"/>
            <family val="3"/>
          </rPr>
          <t>☆ 認知症老人　日常生活自立度
Ⅰ    何らかの痴呆を有するが、日常生活は家庭内及び社会的にほぼ自立している
Ⅱa  家庭外で、日常生活に支障を来すような症状・行動や意思疎通の困難さが見られても、誰かが注意していれば自立できる
      たびたび道に迷うとか、買物や事務、金銭管理などそれまでできたことにミスが目立つ等
Ⅱb  家庭内でも上記Ⅱの状態がみられる
      服薬管理ができない、電話の応対や訪問者との応対など一人で留守番ができない等
Ⅲa  日中を中心として、日常生活に支障を来たすような症状・行動や意思疎通の困難さが頻繁に見られ、常に介護を必要とする
      着替え・食事・排泄が上手にできない、時間がかかる。やたらに物を口にいれる、物を拾い集める、徘徊、失禁、大声、奇声、火の不始末、不潔行為、性的異常行為等
Ⅲb  夜間を中心として、上記Ⅲaの状態が見られる。
Ⅳ   日常生活に支障をきたすような症状・行動や意思疎通の困難さが頻繁にみられ、常に介護を必要とする
      着替え・食事・排泄が上手にできない、時間がかかる。やたらに物を口にいれる、物を拾い集める、徘徊、失禁、大声、奇声、火の不始末、不潔行為、性的異常行為等
Ⅳ   著しい精神症状や問題行為或いは重篤な身体疾患（意思疎通が全くできない寝たきり状態）が見られ、専門医療を必要とする
     せん妄、妄想、興奮、自傷・他害等の精神症状や、精神症状に起因する問題行動が継続する状態等</t>
        </r>
      </text>
    </comment>
    <comment ref="AM71" authorId="1">
      <text>
        <r>
          <rPr>
            <sz val="11"/>
            <rFont val="ＭＳ Ｐゴシック"/>
            <family val="3"/>
          </rPr>
          <t>☆ 認知症老人　日常生活自立度
Ⅰ    何らかの痴呆を有するが、日常生活は家庭内及び社会的にほぼ自立している
Ⅱa  家庭外で、日常生活に支障を来すような症状・行動や意思疎通の困難さが見られても、誰かが注意していれば自立できる
      たびたび道に迷うとか、買物や事務、金銭管理などそれまでできたことにミスが目立つ等
Ⅱb  家庭内でも上記Ⅱの状態がみられる
      服薬管理ができない、電話の応対や訪問者との応対など一人で留守番ができない等
Ⅲa  日中を中心として、日常生活に支障を来たすような症状・行動や意思疎通の困難さが頻繁に見られ、常に介護を必要とする
      着替え・食事・排泄が上手にできない、時間がかかる。やたらに物を口にいれる、物を拾い集める、徘徊、失禁、大声、奇声、火の不始末、不潔行為、性的異常行為等
Ⅲb  夜間を中心として、上記Ⅲaの状態が見られる。
Ⅳ   日常生活に支障をきたすような症状・行動や意思疎通の困難さが頻繁にみられ、常に介護を必要とする
      着替え・食事・排泄が上手にできない、時間がかかる。やたらに物を口にいれる、物を拾い集める、徘徊、失禁、大声、奇声、火の不始末、不潔行為、性的異常行為等
Ⅳ   著しい精神症状や問題行為或いは重篤な身体疾患（意思疎通が全くできない寝たきり状態）が見られ、専門医療を必要とする
     せん妄、妄想、興奮、自傷・他害等の精神症状や、精神症状に起因する問題行動が継続する状態等</t>
        </r>
      </text>
    </comment>
    <comment ref="Q28" authorId="1">
      <text>
        <r>
          <rPr>
            <sz val="12"/>
            <rFont val="ＭＳ Ｐゴシック"/>
            <family val="3"/>
          </rPr>
          <t>2009/5/11 または H21/5/11 のように入力してください。　</t>
        </r>
      </text>
    </comment>
    <comment ref="W28" authorId="1">
      <text>
        <r>
          <rPr>
            <sz val="12"/>
            <rFont val="ＭＳ Ｐゴシック"/>
            <family val="3"/>
          </rPr>
          <t>2009/5/11 または H21/5/11 のように入力してください。　</t>
        </r>
      </text>
    </comment>
    <comment ref="AB28" authorId="1">
      <text>
        <r>
          <rPr>
            <sz val="12"/>
            <rFont val="ＭＳ Ｐゴシック"/>
            <family val="3"/>
          </rPr>
          <t>2009/5/11 または H21/5/11 のように入力してください。　</t>
        </r>
      </text>
    </comment>
    <comment ref="AM28" authorId="1">
      <text>
        <r>
          <rPr>
            <sz val="12"/>
            <rFont val="ＭＳ Ｐゴシック"/>
            <family val="3"/>
          </rPr>
          <t>2009/5/11 または H21/5/11 のように入力してください。　</t>
        </r>
      </text>
    </comment>
    <comment ref="AT28" authorId="1">
      <text>
        <r>
          <rPr>
            <sz val="12"/>
            <rFont val="ＭＳ Ｐゴシック"/>
            <family val="3"/>
          </rPr>
          <t>2009/5/11 または H21/5/11 のように入力してください。　</t>
        </r>
      </text>
    </comment>
    <comment ref="AC41" authorId="2">
      <text>
        <r>
          <rPr>
            <sz val="14"/>
            <rFont val="ＭＳ Ｐゴシック"/>
            <family val="3"/>
          </rPr>
          <t xml:space="preserve">退院先を記載してください。その他の場合は詳細を記載して下さい。
</t>
        </r>
      </text>
    </comment>
    <comment ref="AV9" authorId="3">
      <text>
        <r>
          <rPr>
            <sz val="11"/>
            <rFont val="ＭＳ Ｐゴシック"/>
            <family val="3"/>
          </rPr>
          <t xml:space="preserve">
生年月日と発症日が入力されると自動的に計算されます。</t>
        </r>
      </text>
    </comment>
    <comment ref="AH28" authorId="1">
      <text>
        <r>
          <rPr>
            <sz val="12"/>
            <rFont val="ＭＳ Ｐゴシック"/>
            <family val="3"/>
          </rPr>
          <t>2009/5/11 または H21/5/11 のように入力してください。　</t>
        </r>
      </text>
    </comment>
  </commentList>
</comments>
</file>

<file path=xl/comments3.xml><?xml version="1.0" encoding="utf-8"?>
<comments xmlns="http://schemas.openxmlformats.org/spreadsheetml/2006/main">
  <authors>
    <author>Net150Kiss</author>
    <author>Net364Kiss</author>
    <author>井舟　正秀</author>
    <author>KJS90</author>
  </authors>
  <commentList>
    <comment ref="AG15" authorId="0">
      <text>
        <r>
          <rPr>
            <b/>
            <sz val="12"/>
            <rFont val="ＭＳ Ｐゴシック"/>
            <family val="3"/>
          </rPr>
          <t>救急隊から提供された発症時期、搬送方法、発症搬送時間、KPSS（Kurashiki　Prehospital　Stroke　Scale）の情報を記載する。</t>
        </r>
      </text>
    </comment>
    <comment ref="AR18" authorId="0">
      <text>
        <r>
          <rPr>
            <b/>
            <sz val="12"/>
            <rFont val="ＭＳ Ｐゴシック"/>
            <family val="3"/>
          </rPr>
          <t>（Ｋｕｒａｓｈｉｋｉ　Ｐｒｅｈｏｓｐｉｔａｌ　Ｓｔｒｏｋｅ　Ｓｃａｌｅ ： ＫＰＳＳ）　　　　　　　　　　　　全障害は13点満点
意識水準    完全覚醒 ・・・・・・・・・・・・・・・・・・・・・・・・・・・・・・・・・・・・・・・・・・・・・・・0点
　　　　　     刺激すると覚醒する・・・・・・・・・・・・・・・・・・・・・・・・・・・・・・・・・・・・・・・・1点
               完全に無反応・・・・・・・・・・・・・・・・・・・・・・・・・・・・・・・・・・・・・・・・・・・・2点
意識障害    患者に名前を聞く
　　　　　　　    正解・・・・・・・・・・・・・・・・・・・・・・・・・・・・・・・・・・・・・・・・・・・・・・・・・0点
　　　　　　　　　不正解・・・・・・・・・・・・・・・・・・・・・・・・・・・・・・・・・・・・・・・・・・・・・・・1点
運動麻痺　　患者に目を閉じて、両手手掌を下にして両腕を伸ばすように口頭、
　　　　　　　 身ぶり手ぶり、パンとマイムで指示　　　　　  　　　　　　　　　　　　　 右手　　　　左手
　　　　　　　　　左右の両腕は平行に伸ばし、動かさずに保持できる・・・・・・・・・　0点　　　　 0点
　　　　　　　　　手を挙手できるが、保持できず下垂する・・・・・・・・・・・・・・・・・・　1点　　　　 1点
　　　　　　　　　手を挙手することができない・・・・・・・・・・・・・・・・・・・・・・・・・・   2点　　　　 2点
　　　　　　　　患者に目を閉じて、両下肢をベッドから挙手するように
　　　　　　　　口頭、身ぶり手ぶり、パントマイムで指示　　　　　　　　　　　　　　　 右手　　　　左手
　　　　　　　　　左右の両下肢は動揺せず保持できる・・・・・・・・・・・・・・・・・・・・・0点　　　　　0点
　　　　　　　　　下肢を挙手できるが、保持できず下垂する・・・・・・・・・・・・・・・・・1点　　　　　1点
　　　　　　　　　下肢を挙手することができない・・・・・・・・・・・・・・・・・・・・・・・・・ 2点　　　　　2点
言語　　　　　患者に『今日はいい天気です』を繰り返して言うよう指示
　　　　　　　　　　はっきりと正確に繰り返して言える・・・・・・・・・・・・・・・・・・・・・・・・・・0点
　　　　　　　　　　言語は不明瞭（呂律がまわっていない）、もしくは、異常・・・・・ ・・・・・1点
　　　　　　　　　　無言。黙っている。言葉による理解が全くできない・・・・・・・・・・・・・・ 2点</t>
        </r>
      </text>
    </comment>
    <comment ref="B19" authorId="0">
      <text>
        <r>
          <rPr>
            <b/>
            <sz val="12"/>
            <rFont val="ＭＳ Ｐゴシック"/>
            <family val="3"/>
          </rPr>
          <t>入院中の経過を含め、次の病院・施設等に引き継ぐべき事項等を記載する。</t>
        </r>
      </text>
    </comment>
    <comment ref="B59" authorId="0">
      <text>
        <r>
          <rPr>
            <b/>
            <sz val="12"/>
            <rFont val="ＭＳ Ｐゴシック"/>
            <family val="3"/>
          </rPr>
          <t>退院時の状況を記載する。</t>
        </r>
      </text>
    </comment>
    <comment ref="B76" authorId="0">
      <text>
        <r>
          <rPr>
            <b/>
            <sz val="12"/>
            <rFont val="ＭＳ Ｐゴシック"/>
            <family val="3"/>
          </rPr>
          <t>退院時指導の内容、予後の説明や受容状況などを記載する。</t>
        </r>
      </text>
    </comment>
    <comment ref="V76" authorId="1">
      <text>
        <r>
          <rPr>
            <b/>
            <sz val="12"/>
            <rFont val="ＭＳ Ｐゴシック"/>
            <family val="3"/>
          </rPr>
          <t>看護師とＭＳＷが協力して家族構成、同居家族、家族の就業状況、経済状況などを記載する。</t>
        </r>
      </text>
    </comment>
    <comment ref="AN59" authorId="1">
      <text>
        <r>
          <rPr>
            <sz val="11"/>
            <rFont val="ＭＳ Ｐゴシック"/>
            <family val="3"/>
          </rPr>
          <t>『別紙参照』をチェックして服薬内容を記した別紙を添付するか、空欄に直接記載する。</t>
        </r>
      </text>
    </comment>
    <comment ref="L56" authorId="2">
      <text>
        <r>
          <rPr>
            <sz val="12"/>
            <rFont val="ＭＳ Ｐゴシック"/>
            <family val="3"/>
          </rPr>
          <t xml:space="preserve"> 5/8 のように
入力下さい</t>
        </r>
      </text>
    </comment>
    <comment ref="AK93" authorId="2">
      <text>
        <r>
          <rPr>
            <sz val="11"/>
            <rFont val="ＭＳ Ｐゴシック"/>
            <family val="3"/>
          </rPr>
          <t xml:space="preserve">　 5/8 のように入力
　下さい
</t>
        </r>
      </text>
    </comment>
    <comment ref="T56" authorId="2">
      <text>
        <r>
          <rPr>
            <sz val="12"/>
            <rFont val="ＭＳ Ｐゴシック"/>
            <family val="3"/>
          </rPr>
          <t xml:space="preserve"> 5/8 のように
入力下さい</t>
        </r>
      </text>
    </comment>
    <comment ref="AB56" authorId="2">
      <text>
        <r>
          <rPr>
            <sz val="12"/>
            <rFont val="ＭＳ Ｐゴシック"/>
            <family val="3"/>
          </rPr>
          <t xml:space="preserve"> 5/8 のように
入力下さい</t>
        </r>
      </text>
    </comment>
    <comment ref="AJ56" authorId="2">
      <text>
        <r>
          <rPr>
            <sz val="12"/>
            <rFont val="ＭＳ Ｐゴシック"/>
            <family val="3"/>
          </rPr>
          <t xml:space="preserve"> 5/8 のように
入力下さい</t>
        </r>
      </text>
    </comment>
    <comment ref="AR56" authorId="2">
      <text>
        <r>
          <rPr>
            <sz val="12"/>
            <rFont val="ＭＳ Ｐゴシック"/>
            <family val="3"/>
          </rPr>
          <t xml:space="preserve"> 5/8 のように
入力下さい</t>
        </r>
      </text>
    </comment>
    <comment ref="AA10" authorId="3">
      <text>
        <r>
          <rPr>
            <sz val="13"/>
            <rFont val="MS P ゴシック"/>
            <family val="3"/>
          </rPr>
          <t xml:space="preserve">
入力方法
 8/25 のように入力ください</t>
        </r>
      </text>
    </comment>
    <comment ref="AE10" authorId="3">
      <text>
        <r>
          <rPr>
            <sz val="13"/>
            <rFont val="MS P ゴシック"/>
            <family val="3"/>
          </rPr>
          <t xml:space="preserve">入力方法
13:25 のように入力ください
</t>
        </r>
      </text>
    </comment>
    <comment ref="AN10" authorId="3">
      <text>
        <r>
          <rPr>
            <sz val="13"/>
            <rFont val="MS P ゴシック"/>
            <family val="3"/>
          </rPr>
          <t xml:space="preserve">
入力方法
 8/25 のように入力ください</t>
        </r>
      </text>
    </comment>
    <comment ref="AR10" authorId="3">
      <text>
        <r>
          <rPr>
            <sz val="13"/>
            <rFont val="MS P ゴシック"/>
            <family val="3"/>
          </rPr>
          <t xml:space="preserve">入力方法
13:25 のように入力ください
</t>
        </r>
      </text>
    </comment>
  </commentList>
</comments>
</file>

<file path=xl/comments4.xml><?xml version="1.0" encoding="utf-8"?>
<comments xmlns="http://schemas.openxmlformats.org/spreadsheetml/2006/main">
  <authors>
    <author>masa</author>
    <author>Net364Kiss</author>
    <author>井舟　正秀</author>
  </authors>
  <commentList>
    <comment ref="J20" authorId="0">
      <text>
        <r>
          <rPr>
            <sz val="11"/>
            <rFont val="ＭＳ Ｐゴシック"/>
            <family val="3"/>
          </rPr>
          <t>数値で入力ください！</t>
        </r>
        <r>
          <rPr>
            <sz val="9"/>
            <rFont val="ＭＳ Ｐゴシック"/>
            <family val="3"/>
          </rPr>
          <t xml:space="preserve">
</t>
        </r>
      </text>
    </comment>
    <comment ref="M20" authorId="0">
      <text>
        <r>
          <rPr>
            <sz val="11"/>
            <rFont val="ＭＳ Ｐゴシック"/>
            <family val="3"/>
          </rPr>
          <t>数値で入力ください！</t>
        </r>
        <r>
          <rPr>
            <sz val="9"/>
            <rFont val="ＭＳ Ｐゴシック"/>
            <family val="3"/>
          </rPr>
          <t xml:space="preserve">
</t>
        </r>
      </text>
    </comment>
    <comment ref="P20" authorId="0">
      <text>
        <r>
          <rPr>
            <sz val="11"/>
            <rFont val="ＭＳ Ｐゴシック"/>
            <family val="3"/>
          </rPr>
          <t>数値で入力ください！</t>
        </r>
        <r>
          <rPr>
            <sz val="9"/>
            <rFont val="ＭＳ Ｐゴシック"/>
            <family val="3"/>
          </rPr>
          <t xml:space="preserve">
</t>
        </r>
      </text>
    </comment>
    <comment ref="S20" authorId="0">
      <text>
        <r>
          <rPr>
            <sz val="11"/>
            <rFont val="ＭＳ Ｐゴシック"/>
            <family val="3"/>
          </rPr>
          <t>数値で入力ください！</t>
        </r>
        <r>
          <rPr>
            <sz val="9"/>
            <rFont val="ＭＳ Ｐゴシック"/>
            <family val="3"/>
          </rPr>
          <t xml:space="preserve">
</t>
        </r>
      </text>
    </comment>
    <comment ref="V20" authorId="0">
      <text>
        <r>
          <rPr>
            <sz val="11"/>
            <rFont val="ＭＳ Ｐゴシック"/>
            <family val="3"/>
          </rPr>
          <t>数値で入力ください！</t>
        </r>
        <r>
          <rPr>
            <sz val="9"/>
            <rFont val="ＭＳ Ｐゴシック"/>
            <family val="3"/>
          </rPr>
          <t xml:space="preserve">
</t>
        </r>
      </text>
    </comment>
    <comment ref="Y20" authorId="0">
      <text>
        <r>
          <rPr>
            <sz val="11"/>
            <rFont val="ＭＳ Ｐゴシック"/>
            <family val="3"/>
          </rPr>
          <t>数値で入力ください！</t>
        </r>
        <r>
          <rPr>
            <sz val="9"/>
            <rFont val="ＭＳ Ｐゴシック"/>
            <family val="3"/>
          </rPr>
          <t xml:space="preserve">
</t>
        </r>
      </text>
    </comment>
    <comment ref="B43" authorId="1">
      <text>
        <r>
          <rPr>
            <sz val="11"/>
            <rFont val="ＭＳ Ｐゴシック"/>
            <family val="3"/>
          </rPr>
          <t>退院後の生活目標を記載してください。</t>
        </r>
      </text>
    </comment>
    <comment ref="AF4" authorId="2">
      <text>
        <r>
          <rPr>
            <b/>
            <sz val="12"/>
            <rFont val="ＭＳ Ｐゴシック"/>
            <family val="3"/>
          </rPr>
          <t>基本情報の具体的退院先を引用します。</t>
        </r>
        <r>
          <rPr>
            <sz val="12"/>
            <rFont val="ＭＳ Ｐゴシック"/>
            <family val="3"/>
          </rPr>
          <t xml:space="preserve">
</t>
        </r>
      </text>
    </comment>
    <comment ref="K4" authorId="2">
      <text>
        <r>
          <rPr>
            <sz val="9"/>
            <rFont val="ＭＳ Ｐゴシック"/>
            <family val="3"/>
          </rPr>
          <t>　
　</t>
        </r>
        <r>
          <rPr>
            <b/>
            <sz val="9"/>
            <rFont val="ＭＳ Ｐゴシック"/>
            <family val="3"/>
          </rPr>
          <t xml:space="preserve">入力は 2014/7/3 のように
　記入ください。
</t>
        </r>
      </text>
    </comment>
    <comment ref="AM67" authorId="2">
      <text>
        <r>
          <rPr>
            <b/>
            <sz val="9"/>
            <rFont val="ＭＳ Ｐゴシック"/>
            <family val="3"/>
          </rPr>
          <t xml:space="preserve">
　入力は 2014/7/3 のように
　記入ください。
</t>
        </r>
      </text>
    </comment>
    <comment ref="H14" authorId="2">
      <text>
        <r>
          <rPr>
            <sz val="11"/>
            <rFont val="ＭＳ Ｐゴシック"/>
            <family val="3"/>
          </rPr>
          <t xml:space="preserve"> 使用している杖の種類を選択してください
</t>
        </r>
      </text>
    </comment>
    <comment ref="L14" authorId="2">
      <text>
        <r>
          <rPr>
            <b/>
            <sz val="9"/>
            <rFont val="ＭＳ Ｐゴシック"/>
            <family val="3"/>
          </rPr>
          <t xml:space="preserve"> </t>
        </r>
        <r>
          <rPr>
            <sz val="11"/>
            <rFont val="ＭＳ Ｐゴシック"/>
            <family val="3"/>
          </rPr>
          <t xml:space="preserve">使用している装具の種類を選択してください。
</t>
        </r>
      </text>
    </comment>
    <comment ref="Q14" authorId="2">
      <text>
        <r>
          <rPr>
            <sz val="11"/>
            <rFont val="ＭＳ Ｐゴシック"/>
            <family val="3"/>
          </rPr>
          <t xml:space="preserve"> 使用している杖の種類を選択してください
</t>
        </r>
      </text>
    </comment>
    <comment ref="U14" authorId="2">
      <text>
        <r>
          <rPr>
            <b/>
            <sz val="9"/>
            <rFont val="ＭＳ Ｐゴシック"/>
            <family val="3"/>
          </rPr>
          <t xml:space="preserve"> </t>
        </r>
        <r>
          <rPr>
            <sz val="11"/>
            <rFont val="ＭＳ Ｐゴシック"/>
            <family val="3"/>
          </rPr>
          <t xml:space="preserve">使用している装具の種類を選択してください。
</t>
        </r>
      </text>
    </comment>
    <comment ref="AI5" authorId="2">
      <text>
        <r>
          <rPr>
            <b/>
            <sz val="9"/>
            <rFont val="ＭＳ Ｐゴシック"/>
            <family val="3"/>
          </rPr>
          <t xml:space="preserve">
　入力は 2014/7/3 のように
　記入ください。
</t>
        </r>
      </text>
    </comment>
    <comment ref="K5" authorId="2">
      <text>
        <r>
          <rPr>
            <b/>
            <sz val="9"/>
            <rFont val="ＭＳ Ｐゴシック"/>
            <family val="3"/>
          </rPr>
          <t xml:space="preserve">
　入力は 2014/7/3 のように
　記入ください。
</t>
        </r>
      </text>
    </comment>
  </commentList>
</comments>
</file>

<file path=xl/comments5.xml><?xml version="1.0" encoding="utf-8"?>
<comments xmlns="http://schemas.openxmlformats.org/spreadsheetml/2006/main">
  <authors>
    <author>Net150Kiss</author>
    <author>sum</author>
    <author>井舟　正秀</author>
    <author>KJS769</author>
  </authors>
  <commentList>
    <comment ref="E4" authorId="0">
      <text>
        <r>
          <rPr>
            <b/>
            <sz val="12"/>
            <rFont val="ＭＳ Ｐゴシック"/>
            <family val="3"/>
          </rPr>
          <t>入院時の栄養情報を記載する。</t>
        </r>
      </text>
    </comment>
    <comment ref="W4" authorId="0">
      <text>
        <r>
          <rPr>
            <b/>
            <sz val="12"/>
            <rFont val="ＭＳ Ｐゴシック"/>
            <family val="3"/>
          </rPr>
          <t>急性期の治療が終わった時点での栄養情報を記載する。</t>
        </r>
      </text>
    </comment>
    <comment ref="AO4" authorId="0">
      <text>
        <r>
          <rPr>
            <b/>
            <sz val="12"/>
            <rFont val="ＭＳ Ｐゴシック"/>
            <family val="3"/>
          </rPr>
          <t>自宅退院または施設に転院する直前の栄養情報を記載する。</t>
        </r>
      </text>
    </comment>
    <comment ref="B31" authorId="0">
      <text>
        <r>
          <rPr>
            <b/>
            <sz val="12"/>
            <rFont val="ＭＳ Ｐゴシック"/>
            <family val="3"/>
          </rPr>
          <t>「経口」、「経管」、「経静脈」から選択する。（併用も可）</t>
        </r>
        <r>
          <rPr>
            <sz val="9"/>
            <rFont val="ＭＳ Ｐゴシック"/>
            <family val="3"/>
          </rPr>
          <t xml:space="preserve">
</t>
        </r>
      </text>
    </comment>
    <comment ref="BG4" authorId="0">
      <text>
        <r>
          <rPr>
            <b/>
            <sz val="12"/>
            <rFont val="ＭＳ Ｐゴシック"/>
            <family val="3"/>
          </rPr>
          <t xml:space="preserve">
回復期終了時から３ヶ月後の栄養情報を記載する。</t>
        </r>
        <r>
          <rPr>
            <b/>
            <sz val="9"/>
            <rFont val="ＭＳ Ｐゴシック"/>
            <family val="3"/>
          </rPr>
          <t xml:space="preserve">
</t>
        </r>
      </text>
    </comment>
    <comment ref="D13" authorId="1">
      <text>
        <r>
          <rPr>
            <sz val="11"/>
            <rFont val="ＭＳ Ｐゴシック"/>
            <family val="3"/>
          </rPr>
          <t xml:space="preserve">データ入力後には記載者名を明記ください。
</t>
        </r>
      </text>
    </comment>
    <comment ref="D17" authorId="1">
      <text>
        <r>
          <rPr>
            <sz val="11"/>
            <rFont val="ＭＳ Ｐゴシック"/>
            <family val="3"/>
          </rPr>
          <t>データ入力後には記載者名を明記ください。</t>
        </r>
      </text>
    </comment>
    <comment ref="D26" authorId="1">
      <text>
        <r>
          <rPr>
            <sz val="11"/>
            <rFont val="ＭＳ Ｐゴシック"/>
            <family val="3"/>
          </rPr>
          <t>データ入力後には記載者名を明記ください。</t>
        </r>
      </text>
    </comment>
    <comment ref="D30" authorId="1">
      <text>
        <r>
          <rPr>
            <sz val="11"/>
            <rFont val="ＭＳ Ｐゴシック"/>
            <family val="3"/>
          </rPr>
          <t>データ入力後には記載者名を明記ください。</t>
        </r>
      </text>
    </comment>
    <comment ref="D46" authorId="1">
      <text>
        <r>
          <rPr>
            <sz val="11"/>
            <rFont val="ＭＳ Ｐゴシック"/>
            <family val="3"/>
          </rPr>
          <t>データ入力後には記載者名を明記ください。</t>
        </r>
        <r>
          <rPr>
            <sz val="9"/>
            <rFont val="ＭＳ Ｐゴシック"/>
            <family val="3"/>
          </rPr>
          <t xml:space="preserve">
</t>
        </r>
      </text>
    </comment>
    <comment ref="D57" authorId="1">
      <text>
        <r>
          <rPr>
            <sz val="11"/>
            <rFont val="ＭＳ Ｐゴシック"/>
            <family val="3"/>
          </rPr>
          <t>データ入力後には記載者名を明記ください。</t>
        </r>
      </text>
    </comment>
    <comment ref="D61" authorId="1">
      <text>
        <r>
          <rPr>
            <sz val="11"/>
            <rFont val="ＭＳ Ｐゴシック"/>
            <family val="3"/>
          </rPr>
          <t>データ入力後には記載者名を明記ください。</t>
        </r>
        <r>
          <rPr>
            <sz val="9"/>
            <rFont val="ＭＳ Ｐゴシック"/>
            <family val="3"/>
          </rPr>
          <t xml:space="preserve">
</t>
        </r>
      </text>
    </comment>
    <comment ref="H5" authorId="2">
      <text>
        <r>
          <rPr>
            <sz val="12"/>
            <rFont val="ＭＳ Ｐゴシック"/>
            <family val="3"/>
          </rPr>
          <t>　2014/6/25　のように入力下さい。</t>
        </r>
      </text>
    </comment>
    <comment ref="Z5" authorId="2">
      <text>
        <r>
          <rPr>
            <sz val="12"/>
            <rFont val="ＭＳ Ｐゴシック"/>
            <family val="3"/>
          </rPr>
          <t>　2014/6/25　のように入力下さい。</t>
        </r>
      </text>
    </comment>
    <comment ref="AR5" authorId="2">
      <text>
        <r>
          <rPr>
            <sz val="12"/>
            <rFont val="ＭＳ Ｐゴシック"/>
            <family val="3"/>
          </rPr>
          <t>　2014/6/25　のように入力下さい。</t>
        </r>
      </text>
    </comment>
    <comment ref="BJ5" authorId="2">
      <text>
        <r>
          <rPr>
            <sz val="12"/>
            <rFont val="ＭＳ Ｐゴシック"/>
            <family val="3"/>
          </rPr>
          <t>　2014/6/25　のように入力下さい。</t>
        </r>
      </text>
    </comment>
    <comment ref="H18" authorId="2">
      <text>
        <r>
          <rPr>
            <sz val="12"/>
            <rFont val="ＭＳ Ｐゴシック"/>
            <family val="3"/>
          </rPr>
          <t>　2014/6/25　のように入力下さい。</t>
        </r>
      </text>
    </comment>
    <comment ref="Z18" authorId="2">
      <text>
        <r>
          <rPr>
            <sz val="12"/>
            <rFont val="ＭＳ Ｐゴシック"/>
            <family val="3"/>
          </rPr>
          <t>　2014/6/25　のように入力下さい。</t>
        </r>
      </text>
    </comment>
    <comment ref="AR18" authorId="2">
      <text>
        <r>
          <rPr>
            <sz val="12"/>
            <rFont val="ＭＳ Ｐゴシック"/>
            <family val="3"/>
          </rPr>
          <t>　2014/6/25　のように入力下さい。</t>
        </r>
      </text>
    </comment>
    <comment ref="C14" authorId="0">
      <text>
        <r>
          <rPr>
            <sz val="12"/>
            <rFont val="ＭＳ Ｐゴシック"/>
            <family val="3"/>
          </rPr>
          <t>①「活動係数」、「障害係数」は、（管理）栄養士が記載する。その際に係数の理由を記載する。
②「必要エネルギー」、「必要水分量」は(管理)栄養士が記載する。その際に計算されたエネルギー値は、現体重から算出されたものか理想体重からの算出かをチェックで明記する。</t>
        </r>
        <r>
          <rPr>
            <b/>
            <sz val="9"/>
            <rFont val="ＭＳ Ｐゴシック"/>
            <family val="3"/>
          </rPr>
          <t xml:space="preserve">
</t>
        </r>
      </text>
    </comment>
    <comment ref="J25" authorId="2">
      <text>
        <r>
          <rPr>
            <sz val="14"/>
            <rFont val="ＭＳ Ｐゴシック"/>
            <family val="3"/>
          </rPr>
          <t xml:space="preserve">  総リンパ球数＝
 　　WBC（白血球数） × LYM（％リンパ球数）</t>
        </r>
      </text>
    </comment>
    <comment ref="W37" authorId="2">
      <text>
        <r>
          <rPr>
            <sz val="14"/>
            <rFont val="ＭＳ Ｐゴシック"/>
            <family val="3"/>
          </rPr>
          <t xml:space="preserve">
入院翌日から経口摂取・経腸栄養開始前日までの日数とする</t>
        </r>
      </text>
    </comment>
    <comment ref="AB25" authorId="2">
      <text>
        <r>
          <rPr>
            <sz val="14"/>
            <rFont val="ＭＳ Ｐゴシック"/>
            <family val="3"/>
          </rPr>
          <t xml:space="preserve">  総リンパ球数＝
 　　WBC（白血球数） × LYM（％リンパ球数）</t>
        </r>
      </text>
    </comment>
    <comment ref="AT25" authorId="2">
      <text>
        <r>
          <rPr>
            <sz val="14"/>
            <rFont val="ＭＳ Ｐゴシック"/>
            <family val="3"/>
          </rPr>
          <t xml:space="preserve">  総リンパ球数＝
 　　WBC（白血球数） × LYM（％リンパ球数）</t>
        </r>
      </text>
    </comment>
    <comment ref="D43" authorId="3">
      <text>
        <r>
          <rPr>
            <sz val="12"/>
            <rFont val="MS P ゴシック"/>
            <family val="3"/>
          </rPr>
          <t>提供栄養量
入院２日目朝の食事内容を記入</t>
        </r>
        <r>
          <rPr>
            <sz val="9"/>
            <rFont val="MS P ゴシック"/>
            <family val="3"/>
          </rPr>
          <t xml:space="preserve">
</t>
        </r>
      </text>
    </comment>
  </commentList>
</comments>
</file>

<file path=xl/comments6.xml><?xml version="1.0" encoding="utf-8"?>
<comments xmlns="http://schemas.openxmlformats.org/spreadsheetml/2006/main">
  <authors>
    <author>sum</author>
    <author>KJS64</author>
    <author>KJS769</author>
  </authors>
  <commentList>
    <comment ref="H14" authorId="0">
      <text>
        <r>
          <rPr>
            <sz val="9"/>
            <rFont val="ＭＳ Ｐゴシック"/>
            <family val="3"/>
          </rPr>
          <t>日付の入力：
　10/16　のように入力ください。</t>
        </r>
      </text>
    </comment>
    <comment ref="AF14" authorId="0">
      <text>
        <r>
          <rPr>
            <sz val="9"/>
            <rFont val="ＭＳ Ｐゴシック"/>
            <family val="3"/>
          </rPr>
          <t xml:space="preserve">日付の入力：
　10/16　のように入力ください。
</t>
        </r>
      </text>
    </comment>
    <comment ref="AM14" authorId="0">
      <text>
        <r>
          <rPr>
            <sz val="9"/>
            <rFont val="ＭＳ Ｐゴシック"/>
            <family val="3"/>
          </rPr>
          <t>日付の入力：
　10/16　のように入力ください。</t>
        </r>
      </text>
    </comment>
    <comment ref="AY14" authorId="0">
      <text>
        <r>
          <rPr>
            <sz val="9"/>
            <rFont val="ＭＳ Ｐゴシック"/>
            <family val="3"/>
          </rPr>
          <t xml:space="preserve">日付の入力：
　10/16　のように入力ください。
</t>
        </r>
      </text>
    </comment>
    <comment ref="X49" authorId="1">
      <text>
        <r>
          <rPr>
            <sz val="12"/>
            <rFont val="MS P ゴシック"/>
            <family val="3"/>
          </rPr>
          <t>4/30のように
入力ください。</t>
        </r>
      </text>
    </comment>
    <comment ref="AU49" authorId="1">
      <text>
        <r>
          <rPr>
            <sz val="12"/>
            <rFont val="MS P ゴシック"/>
            <family val="3"/>
          </rPr>
          <t>4/30のように
入力ください。</t>
        </r>
      </text>
    </comment>
    <comment ref="BO49" authorId="1">
      <text>
        <r>
          <rPr>
            <sz val="12"/>
            <rFont val="MS P ゴシック"/>
            <family val="3"/>
          </rPr>
          <t>4/30のように
入力ください。</t>
        </r>
      </text>
    </comment>
    <comment ref="BH6" authorId="2">
      <text>
        <r>
          <rPr>
            <sz val="12"/>
            <rFont val="MS P ゴシック"/>
            <family val="3"/>
          </rPr>
          <t>2019/7/15のように記入ください</t>
        </r>
      </text>
    </comment>
  </commentList>
</comments>
</file>

<file path=xl/sharedStrings.xml><?xml version="1.0" encoding="utf-8"?>
<sst xmlns="http://schemas.openxmlformats.org/spreadsheetml/2006/main" count="2350" uniqueCount="1779">
  <si>
    <t>かかりつけ医師名：</t>
  </si>
  <si>
    <t>再発にて終了</t>
  </si>
  <si>
    <t>更衣：下半身</t>
  </si>
  <si>
    <t>補助具</t>
  </si>
  <si>
    <t>呼吸障害</t>
  </si>
  <si>
    <t>ﾄｲﾚ動作</t>
  </si>
  <si>
    <t>車椅子</t>
  </si>
  <si>
    <t>排泄障害</t>
  </si>
  <si>
    <t>駆動</t>
  </si>
  <si>
    <t>関節障害</t>
  </si>
  <si>
    <t>HDSーR</t>
  </si>
  <si>
    <t>ベッド，椅子，車椅子</t>
  </si>
  <si>
    <t>運動麻痺</t>
  </si>
  <si>
    <t>トイレ</t>
  </si>
  <si>
    <t>麻痺側</t>
  </si>
  <si>
    <t>洋式浴槽，シャワー</t>
  </si>
  <si>
    <t>上肢</t>
  </si>
  <si>
    <t>手指</t>
  </si>
  <si>
    <t>下肢</t>
  </si>
  <si>
    <t>歩行・車椅子</t>
  </si>
  <si>
    <t>F I M</t>
  </si>
  <si>
    <t>コメント</t>
  </si>
  <si>
    <t>階段</t>
  </si>
  <si>
    <t>セルフケア</t>
  </si>
  <si>
    <t>理解</t>
  </si>
  <si>
    <t>表出</t>
  </si>
  <si>
    <t>社会的交流</t>
  </si>
  <si>
    <t>問題解決</t>
  </si>
  <si>
    <t>記憶</t>
  </si>
  <si>
    <t>排泄</t>
  </si>
  <si>
    <t>ベッド周り</t>
  </si>
  <si>
    <t>屋内・施設内</t>
  </si>
  <si>
    <t>屋外</t>
  </si>
  <si>
    <t>社会的認知</t>
  </si>
  <si>
    <t>合　　計</t>
  </si>
  <si>
    <t>　　　　　　点数区分：　７．完全自立　　６．修正自立　　５．要監視　　４．最小介助　　３．中等度介助　　２．最大介助　　１．全介助</t>
  </si>
  <si>
    <t>今後の
生活目標</t>
  </si>
  <si>
    <t>経過・要約・今後のリハ目的とプログラム</t>
  </si>
  <si>
    <t>施設名</t>
  </si>
  <si>
    <t>記入者名</t>
  </si>
  <si>
    <t>リハ医：</t>
  </si>
  <si>
    <t>ＰＴ：</t>
  </si>
  <si>
    <t>ＯＴ：</t>
  </si>
  <si>
    <t>ＳＴ：</t>
  </si>
  <si>
    <t>患者氏名</t>
  </si>
  <si>
    <t>栄養情報用紙</t>
  </si>
  <si>
    <t>急性期終了時</t>
  </si>
  <si>
    <t>栄養評価</t>
  </si>
  <si>
    <t>看護師</t>
  </si>
  <si>
    <t>身長/体重</t>
  </si>
  <si>
    <t>cm</t>
  </si>
  <si>
    <t>kg</t>
  </si>
  <si>
    <t>BMI</t>
  </si>
  <si>
    <t>褥瘡</t>
  </si>
  <si>
    <t>部位</t>
  </si>
  <si>
    <t>浮腫</t>
  </si>
  <si>
    <t>栄養士</t>
  </si>
  <si>
    <t>必要エネルギー量</t>
  </si>
  <si>
    <t>kcal</t>
  </si>
  <si>
    <t>必要水分量</t>
  </si>
  <si>
    <t>主　病　名　補　足：</t>
  </si>
  <si>
    <t>入　力　シ　ー　ト</t>
  </si>
  <si>
    <t>ml</t>
  </si>
  <si>
    <t>ml</t>
  </si>
  <si>
    <t>採血データ</t>
  </si>
  <si>
    <t>リハ開始日</t>
  </si>
  <si>
    <t>発症日：</t>
  </si>
  <si>
    <t>主病名：</t>
  </si>
  <si>
    <t>氏名：</t>
  </si>
  <si>
    <t>中性脂肪</t>
  </si>
  <si>
    <t>1a</t>
  </si>
  <si>
    <t>1b</t>
  </si>
  <si>
    <t>1c</t>
  </si>
  <si>
    <t>計：</t>
  </si>
  <si>
    <t>検査技師</t>
  </si>
  <si>
    <t>採血日</t>
  </si>
  <si>
    <t>TP</t>
  </si>
  <si>
    <t>Alb</t>
  </si>
  <si>
    <t>Hb</t>
  </si>
  <si>
    <t>Hb</t>
  </si>
  <si>
    <t>BUN</t>
  </si>
  <si>
    <t>Cr</t>
  </si>
  <si>
    <t>T-CHO</t>
  </si>
  <si>
    <t>LDL</t>
  </si>
  <si>
    <t>HDL</t>
  </si>
  <si>
    <t>経口摂取の状態</t>
  </si>
  <si>
    <t>ｴﾈﾙｷﾞｰ</t>
  </si>
  <si>
    <t>kcal</t>
  </si>
  <si>
    <t>塩分</t>
  </si>
  <si>
    <t>ｇ</t>
  </si>
  <si>
    <t>蛋白</t>
  </si>
  <si>
    <t>水分</t>
  </si>
  <si>
    <t>ml</t>
  </si>
  <si>
    <t>摂取量</t>
  </si>
  <si>
    <t>主食</t>
  </si>
  <si>
    <t>割</t>
  </si>
  <si>
    <t>副食</t>
  </si>
  <si>
    <t>アクセス</t>
  </si>
  <si>
    <t>栄養剤</t>
  </si>
  <si>
    <t>半固形化の必要性　</t>
  </si>
  <si>
    <t>半固形化の選択理由</t>
  </si>
  <si>
    <t>投与量</t>
  </si>
  <si>
    <t>投与エネルギー</t>
  </si>
  <si>
    <t>追加水分量</t>
  </si>
  <si>
    <t>種類</t>
  </si>
  <si>
    <t>バンパー</t>
  </si>
  <si>
    <t>バルン(固定水)</t>
  </si>
  <si>
    <t>ｼｬﾌﾄ長</t>
  </si>
  <si>
    <t>ボタン</t>
  </si>
  <si>
    <t>(</t>
  </si>
  <si>
    <t>ml)</t>
  </si>
  <si>
    <t>cm</t>
  </si>
  <si>
    <t>チューブ</t>
  </si>
  <si>
    <t>Fr</t>
  </si>
  <si>
    <t>薬剤師</t>
  </si>
  <si>
    <t>退院先_急</t>
  </si>
  <si>
    <t>具体的退院先_急</t>
  </si>
  <si>
    <t>改修_急</t>
  </si>
  <si>
    <t>改修内容_急</t>
  </si>
  <si>
    <t>チェック欄</t>
  </si>
  <si>
    <t>福祉用具_急</t>
  </si>
  <si>
    <t>福祉用具内容_急</t>
  </si>
  <si>
    <t>リハ_急</t>
  </si>
  <si>
    <t>リハ継続_急</t>
  </si>
  <si>
    <t>復職_急</t>
  </si>
  <si>
    <t>身障_急</t>
  </si>
  <si>
    <t>身障級_急</t>
  </si>
  <si>
    <t>介護保険_急</t>
  </si>
  <si>
    <t>アクチバシン、グルトパ</t>
  </si>
  <si>
    <t>介護度_急</t>
  </si>
  <si>
    <t>障害老人_急</t>
  </si>
  <si>
    <t>認知症老人_急</t>
  </si>
  <si>
    <t>食事_急</t>
  </si>
  <si>
    <t>排泄_急</t>
  </si>
  <si>
    <t>移動_急</t>
  </si>
  <si>
    <t>特記事項_急</t>
  </si>
  <si>
    <t>記載日_急</t>
  </si>
  <si>
    <t>脳室穿破</t>
  </si>
  <si>
    <t>入院開始_回</t>
  </si>
  <si>
    <t>入院終了_回</t>
  </si>
  <si>
    <t>病院名_回</t>
  </si>
  <si>
    <t>診療科_回</t>
  </si>
  <si>
    <t>退院先_回</t>
  </si>
  <si>
    <t>具体的退院先_回</t>
  </si>
  <si>
    <t>改修_回</t>
  </si>
  <si>
    <t>住宅改修_回</t>
  </si>
  <si>
    <t>福祉用具_回</t>
  </si>
  <si>
    <t>福祉用具内容_回</t>
  </si>
  <si>
    <t>リハ_回</t>
  </si>
  <si>
    <t>リハ継続_回</t>
  </si>
  <si>
    <t>復職_回</t>
  </si>
  <si>
    <t>身障_回</t>
  </si>
  <si>
    <t>介護保険_回</t>
  </si>
  <si>
    <t>介護度_回</t>
  </si>
  <si>
    <t>障害老人_回</t>
  </si>
  <si>
    <t>認知症老人_回</t>
  </si>
  <si>
    <t>食事_回</t>
  </si>
  <si>
    <t>排泄_回</t>
  </si>
  <si>
    <t>移動_回</t>
  </si>
  <si>
    <t>特記事項_回</t>
  </si>
  <si>
    <t>記載日_回</t>
  </si>
  <si>
    <t>身障級_回</t>
  </si>
  <si>
    <t>入院開始_維</t>
  </si>
  <si>
    <t>入院終了_維</t>
  </si>
  <si>
    <t>施設名_維</t>
  </si>
  <si>
    <t>主治医_維</t>
  </si>
  <si>
    <t>生活の場_維</t>
  </si>
  <si>
    <t>訪問介護</t>
  </si>
  <si>
    <t>訪問看護</t>
  </si>
  <si>
    <t>訪問入浴</t>
  </si>
  <si>
    <t>通所介護</t>
  </si>
  <si>
    <t>通所リハ</t>
  </si>
  <si>
    <t>訪問リハ</t>
  </si>
  <si>
    <t>短期入所療養介護</t>
  </si>
  <si>
    <t>短期入所生活介護</t>
  </si>
  <si>
    <t>小規模多機能</t>
  </si>
  <si>
    <t>住宅改修</t>
  </si>
  <si>
    <t>福祉用具</t>
  </si>
  <si>
    <t>予防・介護</t>
  </si>
  <si>
    <t>食種</t>
  </si>
  <si>
    <t>主食</t>
  </si>
  <si>
    <t>副食の形態と内容</t>
  </si>
  <si>
    <t>その他の
申し送り事項</t>
  </si>
  <si>
    <t>HbA1c(NGSP)</t>
  </si>
  <si>
    <t>予防・介護</t>
  </si>
  <si>
    <t>HP</t>
  </si>
  <si>
    <t>訪問看護</t>
  </si>
  <si>
    <t>訪問看護_W</t>
  </si>
  <si>
    <t>訪問看護_M</t>
  </si>
  <si>
    <t>訪問看護_所</t>
  </si>
  <si>
    <t>HP_所</t>
  </si>
  <si>
    <t>HP_M</t>
  </si>
  <si>
    <t>HP_W</t>
  </si>
  <si>
    <t>HP_D</t>
  </si>
  <si>
    <t>訪問リハ</t>
  </si>
  <si>
    <t>訪問リハ_W</t>
  </si>
  <si>
    <t>訪問リハ_M</t>
  </si>
  <si>
    <t>訪問入浴</t>
  </si>
  <si>
    <t>訪問入浴_W</t>
  </si>
  <si>
    <t>訪問入浴_M</t>
  </si>
  <si>
    <t>ｱﾋﾟｷｻﾊﾞﾝ</t>
  </si>
  <si>
    <t>Short_介護</t>
  </si>
  <si>
    <t>Short_介護_W</t>
  </si>
  <si>
    <t>Short_介護_M</t>
  </si>
  <si>
    <t>Short_生活</t>
  </si>
  <si>
    <t>Short_生活_W</t>
  </si>
  <si>
    <t>Short_生活_M</t>
  </si>
  <si>
    <t>小規模多機能</t>
  </si>
  <si>
    <t>住宅改修</t>
  </si>
  <si>
    <t>福祉用具</t>
  </si>
  <si>
    <t>訪問リハ_所</t>
  </si>
  <si>
    <t>訪問入浴_所</t>
  </si>
  <si>
    <t>通所介護_所</t>
  </si>
  <si>
    <t>通所リハ_所</t>
  </si>
  <si>
    <t>Short_介護_所</t>
  </si>
  <si>
    <t>Short_生活_所</t>
  </si>
  <si>
    <t>小規模多機能_所</t>
  </si>
  <si>
    <t>福祉用具_所</t>
  </si>
  <si>
    <t>職業_維</t>
  </si>
  <si>
    <t>身障_維</t>
  </si>
  <si>
    <t>身障_級_維</t>
  </si>
  <si>
    <t>介護保険_維</t>
  </si>
  <si>
    <t>介護度_維</t>
  </si>
  <si>
    <t>障害老人_維</t>
  </si>
  <si>
    <t>認知症老人_維</t>
  </si>
  <si>
    <t>食事_維</t>
  </si>
  <si>
    <t>排泄_維</t>
  </si>
  <si>
    <t>移動_維</t>
  </si>
  <si>
    <t>ADL変化</t>
  </si>
  <si>
    <t>ADL変化内容</t>
  </si>
  <si>
    <t>特記事項_維</t>
  </si>
  <si>
    <t>記載日_維</t>
  </si>
  <si>
    <t>要約用紙</t>
  </si>
  <si>
    <t>基本情報用紙</t>
  </si>
  <si>
    <t>血液型</t>
  </si>
  <si>
    <t>薬剤禁忌</t>
  </si>
  <si>
    <t>感染症MCV</t>
  </si>
  <si>
    <t>感染症MRSA</t>
  </si>
  <si>
    <t>感染症HBｃ</t>
  </si>
  <si>
    <t>高血圧症</t>
  </si>
  <si>
    <t>糖尿病</t>
  </si>
  <si>
    <t>脂質異常症</t>
  </si>
  <si>
    <t>不整脈・弁膜症</t>
  </si>
  <si>
    <t>1a．意識水準</t>
  </si>
  <si>
    <t>□0：完全覚醒　　　　□1：簡単な刺激で覚醒</t>
  </si>
  <si>
    <t>□2：繰り返し刺激、強い刺激で覚醒 □3：完全に無反応</t>
  </si>
  <si>
    <t>1b．意識障害－質問</t>
  </si>
  <si>
    <t>（今月の月名及び年齢）</t>
  </si>
  <si>
    <t>□0：両方正解　　□1：片方正解　　 □2：両方不正解</t>
  </si>
  <si>
    <t>1c．意識障害－従命</t>
  </si>
  <si>
    <t>（開閉眼、「手を握る・開く」）</t>
  </si>
  <si>
    <t>□0：両方正解　　□1：片方正解　　 □2：両方不可能</t>
  </si>
  <si>
    <t>2．最良の注視</t>
  </si>
  <si>
    <t>□0：正常　　□1：部分的注視視野　 □2：完全注視麻痺</t>
  </si>
  <si>
    <t>3．視野</t>
  </si>
  <si>
    <t>□0：視野欠損なし □1：部分的半盲</t>
  </si>
  <si>
    <t>□2：完全半盲 □3：両側性半盲</t>
  </si>
  <si>
    <t>4．顔面麻痺</t>
  </si>
  <si>
    <t>□0：正常　　　　 □1：軽度の麻痺</t>
  </si>
  <si>
    <t>5. 上肢の運動（右）</t>
  </si>
  <si>
    <t>*仰臥位のときは４５度右上肢</t>
  </si>
  <si>
    <t>　□9：切断、関節癒合</t>
  </si>
  <si>
    <t>□0：９０度*を１０秒保持可能（下垂なし） 　</t>
  </si>
  <si>
    <t>□1：９０度*を保持できるが、１０秒以内に下垂</t>
  </si>
  <si>
    <t>□2：９０度*の挙上または保持ができない。</t>
  </si>
  <si>
    <t>□3：重力に抗して動かない</t>
  </si>
  <si>
    <t>□4：全く動きがみられない</t>
  </si>
  <si>
    <t>上肢の運動 （左）</t>
  </si>
  <si>
    <t>＊仰臥位のときは４５度左上肢</t>
  </si>
  <si>
    <t>□0：９０度*を１０秒間保持可能（下垂なし） 　</t>
  </si>
  <si>
    <t>6．下肢の運動（右）</t>
  </si>
  <si>
    <t>□0：３０度を５秒間保持できる（下垂なし） 　</t>
  </si>
  <si>
    <t>□1：３０度を保持できるが、５秒以内に下垂</t>
  </si>
  <si>
    <t>□2：重力に抗して動きがみられる</t>
  </si>
  <si>
    <t>下肢の運動（左）</t>
  </si>
  <si>
    <t>7． 運動失調</t>
  </si>
  <si>
    <t>□0：なし　□1：１肢 □2：2 肢</t>
  </si>
  <si>
    <t>8．感覚</t>
  </si>
  <si>
    <t>□0：障害なし　□1：軽度から中等度 □2：重度から完全</t>
  </si>
  <si>
    <t>9．最良の言語</t>
  </si>
  <si>
    <t>□0：失語なし　　　　 □1：軽度から中等度</t>
  </si>
  <si>
    <t>□2：重度の失語 □3：無言、全失語</t>
  </si>
  <si>
    <t>10． 構音障害</t>
  </si>
  <si>
    <t>　□9：挿管または身体的障壁</t>
  </si>
  <si>
    <t>□0：正常　　□1：軽度から中等度 　　 □2：重度</t>
  </si>
  <si>
    <t>11．消去現象と注意障害</t>
  </si>
  <si>
    <t>□0：異常なし　</t>
  </si>
  <si>
    <t>□1：視覚、触覚、聴覚、視空間、または自己身体に対する</t>
  </si>
  <si>
    <t>　　不注意、あるいは１つの感覚様式で２点同時刺激に対す</t>
  </si>
  <si>
    <t>　　る消去現象</t>
  </si>
  <si>
    <t>□2：重度の半側不注意あるいは２つ以上の感覚様式に対す</t>
  </si>
  <si>
    <t>　　る半側不注意</t>
  </si>
  <si>
    <t>NIHSS</t>
  </si>
  <si>
    <t>心筋梗塞・狭心症</t>
  </si>
  <si>
    <t>喫煙</t>
  </si>
  <si>
    <t>飲酒（1日2合以上）</t>
  </si>
  <si>
    <t>肥満（BMI　25%以上）</t>
  </si>
  <si>
    <t>搬送時間</t>
  </si>
  <si>
    <t>CT分類(被殻)</t>
  </si>
  <si>
    <t>CT分類(視床)</t>
  </si>
  <si>
    <t>術式１</t>
  </si>
  <si>
    <t>術式１日</t>
  </si>
  <si>
    <t>術式２</t>
  </si>
  <si>
    <t>術式２日</t>
  </si>
  <si>
    <t>術式３</t>
  </si>
  <si>
    <t>術式３日</t>
  </si>
  <si>
    <t>クリッピング術</t>
  </si>
  <si>
    <t>コイリング術</t>
  </si>
  <si>
    <t>EC-ICバイパス術</t>
  </si>
  <si>
    <t>CEA</t>
  </si>
  <si>
    <t>CAS</t>
  </si>
  <si>
    <t>脳内血腫除去術</t>
  </si>
  <si>
    <t>髄液シャント術</t>
  </si>
  <si>
    <t>アルガトロパン</t>
  </si>
  <si>
    <t>エダラボン</t>
  </si>
  <si>
    <t>t-PA</t>
  </si>
  <si>
    <t>ヘパリン</t>
  </si>
  <si>
    <t>アスピリン</t>
  </si>
  <si>
    <t>シロスタゾール</t>
  </si>
  <si>
    <t>クロピドグレル</t>
  </si>
  <si>
    <t>チクロビジン</t>
  </si>
  <si>
    <t>ワーファリン</t>
  </si>
  <si>
    <t>その他</t>
  </si>
  <si>
    <t>入院中_肺炎</t>
  </si>
  <si>
    <t>入院中_尿路感染症</t>
  </si>
  <si>
    <t>入院中_胃十二指腸潰瘍</t>
  </si>
  <si>
    <t>入院中_肝機能障害</t>
  </si>
  <si>
    <t>入院中_褥創</t>
  </si>
  <si>
    <t>服薬高血圧</t>
  </si>
  <si>
    <t>服薬DM</t>
  </si>
  <si>
    <t>服薬脂質異常症</t>
  </si>
  <si>
    <t>服薬褥創</t>
  </si>
  <si>
    <t>服薬肺炎</t>
  </si>
  <si>
    <t>服薬尿路感染</t>
  </si>
  <si>
    <t>服薬情報</t>
  </si>
  <si>
    <t>生活機能合計</t>
  </si>
  <si>
    <t>移動_ADL</t>
  </si>
  <si>
    <t>移乗_ADL</t>
  </si>
  <si>
    <t>食事_ADL</t>
  </si>
  <si>
    <t>排尿_ADL</t>
  </si>
  <si>
    <t>排便_ADL</t>
  </si>
  <si>
    <t>入浴_ADL</t>
  </si>
  <si>
    <t>言語障害_ADL</t>
  </si>
  <si>
    <t>行動障害_ADL</t>
  </si>
  <si>
    <t>要約_施設名</t>
  </si>
  <si>
    <t>要約_記載日</t>
  </si>
  <si>
    <t>リハ経過</t>
  </si>
  <si>
    <t>リハビリ経過用紙</t>
  </si>
  <si>
    <t>退院時</t>
  </si>
  <si>
    <t>生活範囲_開始</t>
  </si>
  <si>
    <t>生活範囲_退院</t>
  </si>
  <si>
    <t>寝返り_開始</t>
  </si>
  <si>
    <t>寝返り_退院</t>
  </si>
  <si>
    <t>開始</t>
  </si>
  <si>
    <t>退院</t>
  </si>
  <si>
    <t>起き上がり_開始</t>
  </si>
  <si>
    <t>起き上がり_退院</t>
  </si>
  <si>
    <t>座位保持_開始</t>
  </si>
  <si>
    <t>座位保持_退院</t>
  </si>
  <si>
    <t>立ち上がり_開始</t>
  </si>
  <si>
    <t>立ち上がり_退院</t>
  </si>
  <si>
    <t>立位保持_開始</t>
  </si>
  <si>
    <t>立位保持_退院</t>
  </si>
  <si>
    <t>歩行自立度_開始</t>
  </si>
  <si>
    <t>歩行自立度_退院</t>
  </si>
  <si>
    <t>歩行補助具_開始</t>
  </si>
  <si>
    <t>歩行補助具_退院</t>
  </si>
  <si>
    <t>車椅子_開始</t>
  </si>
  <si>
    <t>車椅子_退院</t>
  </si>
  <si>
    <t>駆動_開始</t>
  </si>
  <si>
    <t>駆動_退院</t>
  </si>
  <si>
    <t>移乗_開始</t>
  </si>
  <si>
    <t>移乗_退院</t>
  </si>
  <si>
    <t>麻痺_開始</t>
  </si>
  <si>
    <t>麻痺_退院</t>
  </si>
  <si>
    <t>麻痺側</t>
  </si>
  <si>
    <t>BRS_開始_上肢</t>
  </si>
  <si>
    <t>BRS_開始_手指</t>
  </si>
  <si>
    <t>BRS_開始_下肢</t>
  </si>
  <si>
    <t>BRS_退院_上肢</t>
  </si>
  <si>
    <t>BRS_退院_手指</t>
  </si>
  <si>
    <t>BRS_退院_下肢</t>
  </si>
  <si>
    <t>失語症_開始</t>
  </si>
  <si>
    <t>失語症_退院</t>
  </si>
  <si>
    <t>構音障害_開始</t>
  </si>
  <si>
    <t>構音障害_退院</t>
  </si>
  <si>
    <t>失行・失認_開始</t>
  </si>
  <si>
    <t>失行・失認_退院</t>
  </si>
  <si>
    <t>注意・記憶障害_開始</t>
  </si>
  <si>
    <t>注意・記憶障害_退院</t>
  </si>
  <si>
    <t>嚥下障害_開始</t>
  </si>
  <si>
    <t>嚥下障害_退院</t>
  </si>
  <si>
    <t>感覚障害_開始</t>
  </si>
  <si>
    <t>感覚障害_退院</t>
  </si>
  <si>
    <t>協調運動障害_開始</t>
  </si>
  <si>
    <t>協調運動障害_退院</t>
  </si>
  <si>
    <t>呼吸障害_開始</t>
  </si>
  <si>
    <t>呼吸障害_退院</t>
  </si>
  <si>
    <t>排泄障害_開始</t>
  </si>
  <si>
    <t>排泄障害_退院</t>
  </si>
  <si>
    <t>関節障害_開始</t>
  </si>
  <si>
    <t>関節障害_退院</t>
  </si>
  <si>
    <t>HDSーR_開始</t>
  </si>
  <si>
    <t>HDSーR_退院</t>
  </si>
  <si>
    <t>障害_その他</t>
  </si>
  <si>
    <t>食事_開始</t>
  </si>
  <si>
    <t>食事_退院</t>
  </si>
  <si>
    <t>整容_開始</t>
  </si>
  <si>
    <t>整容_退院</t>
  </si>
  <si>
    <t>清拭_開始</t>
  </si>
  <si>
    <t>清拭_退院</t>
  </si>
  <si>
    <t>更衣：上半身_開始</t>
  </si>
  <si>
    <t>更衣：上半身_退院</t>
  </si>
  <si>
    <t>更衣：下半身_開始</t>
  </si>
  <si>
    <t>更衣：下半身_退院</t>
  </si>
  <si>
    <t>ﾄｲﾚ動作_開始</t>
  </si>
  <si>
    <t>ﾄｲﾚ動作_退院</t>
  </si>
  <si>
    <t>排尿_開始</t>
  </si>
  <si>
    <t>排尿_退院</t>
  </si>
  <si>
    <t>排便_開始</t>
  </si>
  <si>
    <t>排便_退院</t>
  </si>
  <si>
    <t>ベッド，椅子，車椅子_開始</t>
  </si>
  <si>
    <t>ベッド，椅子，車椅子_退院</t>
  </si>
  <si>
    <t>トイレ_開始</t>
  </si>
  <si>
    <t>トイレ_退院</t>
  </si>
  <si>
    <t>洋式浴槽，シャワー_開始</t>
  </si>
  <si>
    <t>洋式浴槽，シャワー_退院</t>
  </si>
  <si>
    <t>歩行・車椅子_開始</t>
  </si>
  <si>
    <t>歩行・車椅子_退院</t>
  </si>
  <si>
    <t>階段_開始</t>
  </si>
  <si>
    <t>階段_退院</t>
  </si>
  <si>
    <t>理解_開始</t>
  </si>
  <si>
    <t>理解_退院</t>
  </si>
  <si>
    <t>表出_開始</t>
  </si>
  <si>
    <t>表出_退院</t>
  </si>
  <si>
    <t>社会的交流_開始</t>
  </si>
  <si>
    <t>社会的交流_退院</t>
  </si>
  <si>
    <t>問題解決_開始</t>
  </si>
  <si>
    <t>問題解決_退院</t>
  </si>
  <si>
    <t>記憶_開始</t>
  </si>
  <si>
    <t>記憶_退院</t>
  </si>
  <si>
    <t>FIM合計_開始</t>
  </si>
  <si>
    <t>FIM合計_退院</t>
  </si>
  <si>
    <t>栄養情報</t>
  </si>
  <si>
    <t>記載者</t>
  </si>
  <si>
    <t>検査データ</t>
  </si>
  <si>
    <t>記載者</t>
  </si>
  <si>
    <t>回復期終了時</t>
  </si>
  <si>
    <t>入力確認</t>
  </si>
  <si>
    <t>看護師</t>
  </si>
  <si>
    <t>急_入院</t>
  </si>
  <si>
    <t>急_退院</t>
  </si>
  <si>
    <t>回_退院</t>
  </si>
  <si>
    <t>栄養士</t>
  </si>
  <si>
    <t>検査技師</t>
  </si>
  <si>
    <t>ST</t>
  </si>
  <si>
    <t>薬剤師</t>
  </si>
  <si>
    <t>活動係数１</t>
  </si>
  <si>
    <t>活動係数理由１</t>
  </si>
  <si>
    <t>障害係数１</t>
  </si>
  <si>
    <t>障害係数理由１</t>
  </si>
  <si>
    <t>入院日</t>
  </si>
  <si>
    <t>ﾘﾝﾊﾟ球数１</t>
  </si>
  <si>
    <t>FBS１</t>
  </si>
  <si>
    <t>Hb１</t>
  </si>
  <si>
    <t>Alb１</t>
  </si>
  <si>
    <t>TP１</t>
  </si>
  <si>
    <t>口腔ケア１</t>
  </si>
  <si>
    <t>ケア回数１</t>
  </si>
  <si>
    <t>mRS</t>
  </si>
  <si>
    <t>程度</t>
  </si>
  <si>
    <t>内容</t>
  </si>
  <si>
    <t>全く症候がない</t>
  </si>
  <si>
    <t>自覚、他覚所見なし</t>
  </si>
  <si>
    <t>症候はあっても明らかな障害はない</t>
  </si>
  <si>
    <t>自覚症状および他覚徴候はあるが、発症以前から行っていた仕事や活動に制限はない状態である</t>
  </si>
  <si>
    <t>軽度の障害</t>
  </si>
  <si>
    <t>発症以前から行っていた仕事や活動に制限はあるが、日常生活は自立している状態である</t>
  </si>
  <si>
    <t>中等度の障害</t>
  </si>
  <si>
    <t>買い物や公共交通機関を利用した外出などには介助＊を必要とするが、通常歩行、食事、身だしなみの維持、トイレなどには介助を必要としない状態である</t>
  </si>
  <si>
    <t>中等度から重度の障害</t>
  </si>
  <si>
    <t>歩行、着衣、食事に介助は必要であるが持続的な介助は必要ではない</t>
  </si>
  <si>
    <t>重度の障害</t>
  </si>
  <si>
    <t>常に誰かの介助が必要である</t>
  </si>
  <si>
    <t>意識レベル質問</t>
  </si>
  <si>
    <t>０=２問とも正答</t>
  </si>
  <si>
    <t>１=１問に正答</t>
  </si>
  <si>
    <t>２=２問とも誤答</t>
  </si>
  <si>
    <t>「今月の月名」および「年齢」を尋ねる。</t>
  </si>
  <si>
    <t>近似した答えは正答とみなさない。最初の答えのみを評価する。失語症例では、言語障害を十分加味して判断する必要がある。</t>
  </si>
  <si>
    <t>意識レベル従命</t>
  </si>
  <si>
    <t>０=両方の指示動作が正確に行える</t>
  </si>
  <si>
    <t>１=片方の指示動作のみ正確に行える</t>
  </si>
  <si>
    <t>２=いずれの指示動作も行えない</t>
  </si>
  <si>
    <t>「開眼と閉眼」および「離握手」を指示する。</t>
  </si>
  <si>
    <t>最初の反応のみを評価する。失語症例では、パントマイムによる反応を評価する。麻痺がある時は健側で評価する。</t>
  </si>
  <si>
    <t>注　視</t>
  </si>
  <si>
    <t>０=正常</t>
  </si>
  <si>
    <t>１=部分的注視麻痺</t>
  </si>
  <si>
    <t>２=完全注視麻痺</t>
  </si>
  <si>
    <t>左右への眼球運動（追視）を指示する。</t>
  </si>
  <si>
    <t>従命不能例では、頭位変換眼球反射（人形の目現象）または眼前庭反射により評価する。眼球運動神経の単独麻痺例はスコア１とする。共同偏視があり、人形の目現象または眼前庭反射によっても反応しない時はスコア２とする。</t>
  </si>
  <si>
    <t>視　野</t>
  </si>
  <si>
    <t>０=視野欠損なし</t>
  </si>
  <si>
    <t>１=部分的半盲（四分盲を含む）</t>
  </si>
  <si>
    <t>２=完全半盲（同名半盲を含む）</t>
  </si>
  <si>
    <t>３=両側性半盲（皮質盲を含む全盲）</t>
  </si>
  <si>
    <t>片眼ずつ対座法により、四分視野の指数を尋ねる。</t>
  </si>
  <si>
    <t>言語応答できない例では、視覚刺激に対する反応や指出しにより評価する。眼疾患により単眼の失明例では、他眼により評価する。</t>
  </si>
  <si>
    <t>左　腕</t>
  </si>
  <si>
    <t>０=下垂なし（10秒間保持可能）</t>
  </si>
  <si>
    <t>１=10秒以内に下垂</t>
  </si>
  <si>
    <t>２=重力に抗するが10秒以内に落下</t>
  </si>
  <si>
    <t>３=重力に抗する動きがみられない</t>
  </si>
  <si>
    <t>４=全く動きがみられない</t>
  </si>
  <si>
    <t>10秒数える間、腕を挙上させる（座位90°、臥位45°）。</t>
  </si>
  <si>
    <t>麻痺がある例では、健常肢から検査する。失語症例では、パントマイムなどにより指示する。意識障害例では、痛み刺激に対する反応から推定する。（除脳硬直などの）反射性の動きは、スコア４とする。</t>
  </si>
  <si>
    <t>右　腕</t>
  </si>
  <si>
    <t>同上。</t>
  </si>
  <si>
    <t>左　脚</t>
  </si>
  <si>
    <t>０=下垂なし（５秒間保持可能）</t>
  </si>
  <si>
    <t>１=５秒以内に下垂</t>
  </si>
  <si>
    <t>２=重力に抗するが５秒以内に落下</t>
  </si>
  <si>
    <t>５秒数える間、下肢を挙上させる（臥位30°）。</t>
  </si>
  <si>
    <t>麻痺がある例では、健常肢から検査する。言語による従命不能例では、非言語的に指示する。意識障害例では、痛み刺激に対する反応から推定する。（除脳硬直などの）反射性の動きは、スコア４とする。</t>
  </si>
  <si>
    <t>右　脚</t>
  </si>
  <si>
    <t>感　覚</t>
  </si>
  <si>
    <t>１=異常</t>
  </si>
  <si>
    <t>アピキサバン</t>
  </si>
  <si>
    <t>エリキュース</t>
  </si>
  <si>
    <t>アピキサバン</t>
  </si>
  <si>
    <t>四肢近位部に痛覚（pin）刺激を加える。</t>
  </si>
  <si>
    <t>脳卒中による感覚異常のみを評価する。意識障害例などでは、しかめ面や逃避反応などにより評価する。</t>
  </si>
  <si>
    <t>言　語</t>
  </si>
  <si>
    <t>１=軽度の失語</t>
  </si>
  <si>
    <t>２=高度の失語</t>
  </si>
  <si>
    <t>３=無言または全失語</t>
  </si>
  <si>
    <t>（呼称カードにある）物の名前を尋ね、（文章カードから）少なくとも３つの文章を読ませる。</t>
  </si>
  <si>
    <t>神経学的診察中に言語理解も評価する。呼称の評価には十分な時間をとる。最初の答えのみを評価する。視覚障害例では、手の中に置かれた物の特定、自発言語、復唱により評価する。気管内挿管例や発語不能例では、書字により評価する。</t>
  </si>
  <si>
    <t>無　視</t>
  </si>
  <si>
    <t>１=軽度の無視</t>
  </si>
  <si>
    <t>２=高度の無視</t>
  </si>
  <si>
    <t>両側の２点同時の（皮膚）刺激、および視覚刺激（絵カード）を与える。</t>
  </si>
  <si>
    <t>両側の２点同時の（皮膚）刺激は閉眼して行う。高度の視覚障害があっても（皮膚）刺激に対する反応が正常であれば、スコア０とする。失語があっても、両側に注意が向いていればスコア０とする。</t>
  </si>
  <si>
    <t>項目</t>
  </si>
  <si>
    <t>スコア</t>
  </si>
  <si>
    <t>検査</t>
  </si>
  <si>
    <t>解説</t>
  </si>
  <si>
    <t>所要時間</t>
  </si>
  <si>
    <t>NIHSS（National Institutes of Health Stroke Scale）</t>
  </si>
  <si>
    <t>衛生状態１</t>
  </si>
  <si>
    <t>食物認知１</t>
  </si>
  <si>
    <t>咀嚼状態１</t>
  </si>
  <si>
    <t>溜め込み１</t>
  </si>
  <si>
    <t>湿性嗄声１</t>
  </si>
  <si>
    <t>経口摂取状態１</t>
  </si>
  <si>
    <t>治療食１</t>
  </si>
  <si>
    <t>栄養剤１</t>
  </si>
  <si>
    <t>半固形化１</t>
  </si>
  <si>
    <t>半固形化理由１</t>
  </si>
  <si>
    <t>活動係数２</t>
  </si>
  <si>
    <t>活動係数理由２</t>
  </si>
  <si>
    <t>障害係数２</t>
  </si>
  <si>
    <t>障害係数理由２</t>
  </si>
  <si>
    <t>TP２</t>
  </si>
  <si>
    <t>Alb２</t>
  </si>
  <si>
    <t>Hb２</t>
  </si>
  <si>
    <t>FBS２</t>
  </si>
  <si>
    <t>ﾘﾝﾊﾟ球数２</t>
  </si>
  <si>
    <t>HbA1c２</t>
  </si>
  <si>
    <t>BUN２</t>
  </si>
  <si>
    <t>Cr２</t>
  </si>
  <si>
    <t>T-CHO２</t>
  </si>
  <si>
    <t>LDL２</t>
  </si>
  <si>
    <t>HDL2</t>
  </si>
  <si>
    <t>TG２</t>
  </si>
  <si>
    <t>口腔ケア２</t>
  </si>
  <si>
    <t>ケア回数２</t>
  </si>
  <si>
    <t>衛生状態２</t>
  </si>
  <si>
    <t>食物認知２</t>
  </si>
  <si>
    <t>咀嚼状態２</t>
  </si>
  <si>
    <t>溜め込み２</t>
  </si>
  <si>
    <t>ムセ２</t>
  </si>
  <si>
    <t>湿性嗄声２</t>
  </si>
  <si>
    <t>経口摂取状態２</t>
  </si>
  <si>
    <t>治療食２</t>
  </si>
  <si>
    <t>アクセス２</t>
  </si>
  <si>
    <t>栄養剤２</t>
  </si>
  <si>
    <t>半固形化２</t>
  </si>
  <si>
    <t>半固形化理由２</t>
  </si>
  <si>
    <t>活動係数３</t>
  </si>
  <si>
    <t>活動係数理由３</t>
  </si>
  <si>
    <t>障害係数３</t>
  </si>
  <si>
    <t>障害係数理由３</t>
  </si>
  <si>
    <t>TP３</t>
  </si>
  <si>
    <t>Alb３</t>
  </si>
  <si>
    <t>Hb３</t>
  </si>
  <si>
    <t>FBS３</t>
  </si>
  <si>
    <t>ﾘﾝﾊﾟ球数３</t>
  </si>
  <si>
    <t>HbA1c３</t>
  </si>
  <si>
    <t>BUN３</t>
  </si>
  <si>
    <t>Cr３</t>
  </si>
  <si>
    <t>T-CHO３</t>
  </si>
  <si>
    <t>LDL３</t>
  </si>
  <si>
    <t>HDL3</t>
  </si>
  <si>
    <t>TG３</t>
  </si>
  <si>
    <t>口腔ケア３</t>
  </si>
  <si>
    <t>ケア回数３</t>
  </si>
  <si>
    <t>衛生状態３</t>
  </si>
  <si>
    <t>食物認知３</t>
  </si>
  <si>
    <t>咀嚼状態３</t>
  </si>
  <si>
    <t>溜め込み３</t>
  </si>
  <si>
    <t>ムセ３</t>
  </si>
  <si>
    <t>湿性嗄声３</t>
  </si>
  <si>
    <t>経口摂取状態３</t>
  </si>
  <si>
    <t>治療食３</t>
  </si>
  <si>
    <t>アクセス３</t>
  </si>
  <si>
    <t>栄養剤３</t>
  </si>
  <si>
    <t>半固形化３</t>
  </si>
  <si>
    <t>半固形化理由３</t>
  </si>
  <si>
    <t>活動係数４</t>
  </si>
  <si>
    <t>活動係数理由４</t>
  </si>
  <si>
    <t>障害係数４</t>
  </si>
  <si>
    <t>障害係数理由４</t>
  </si>
  <si>
    <t>TP４</t>
  </si>
  <si>
    <t>Alb４</t>
  </si>
  <si>
    <t>Hb４</t>
  </si>
  <si>
    <t>FBS４</t>
  </si>
  <si>
    <t>ﾘﾝﾊﾟ球数４</t>
  </si>
  <si>
    <t>HbA1c４</t>
  </si>
  <si>
    <t>BUN４</t>
  </si>
  <si>
    <t>Cr４</t>
  </si>
  <si>
    <t>T-CHO４</t>
  </si>
  <si>
    <t>LDL４</t>
  </si>
  <si>
    <t>HDL4</t>
  </si>
  <si>
    <t>TG４</t>
  </si>
  <si>
    <t>口腔ケア４</t>
  </si>
  <si>
    <t>ケア回数４</t>
  </si>
  <si>
    <t>衛生状態４</t>
  </si>
  <si>
    <t>食物認知４</t>
  </si>
  <si>
    <t>咀嚼状態４</t>
  </si>
  <si>
    <t>溜め込み４</t>
  </si>
  <si>
    <t>ムセ４</t>
  </si>
  <si>
    <t>湿性嗄声４</t>
  </si>
  <si>
    <t>経口摂取状態４</t>
  </si>
  <si>
    <t>治療食４</t>
  </si>
  <si>
    <t>アクセス４</t>
  </si>
  <si>
    <t>栄養剤４</t>
  </si>
  <si>
    <t>半固形化４</t>
  </si>
  <si>
    <t>半固形化理由４</t>
  </si>
  <si>
    <t>身長_１</t>
  </si>
  <si>
    <t>体重_１</t>
  </si>
  <si>
    <t>BMI_１</t>
  </si>
  <si>
    <t>体格_１</t>
  </si>
  <si>
    <t>低栄養_１</t>
  </si>
  <si>
    <t>身長_２</t>
  </si>
  <si>
    <t>体重_２</t>
  </si>
  <si>
    <t>BMI_２</t>
  </si>
  <si>
    <t>標準体重_２</t>
  </si>
  <si>
    <t>体格_２</t>
  </si>
  <si>
    <t>低栄養_２</t>
  </si>
  <si>
    <t>身長_３</t>
  </si>
  <si>
    <t>体重_３</t>
  </si>
  <si>
    <t>BMI_３</t>
  </si>
  <si>
    <t>標準体重_３</t>
  </si>
  <si>
    <t>体格_３</t>
  </si>
  <si>
    <t>低栄養_３</t>
  </si>
  <si>
    <t>身長_４</t>
  </si>
  <si>
    <t>体重_４</t>
  </si>
  <si>
    <t>BMI_４</t>
  </si>
  <si>
    <t>標準体重_４</t>
  </si>
  <si>
    <t>体格_４</t>
  </si>
  <si>
    <t>低栄養_４</t>
  </si>
  <si>
    <t>急性期退院日</t>
  </si>
  <si>
    <t>回復期退院日</t>
  </si>
  <si>
    <t>採血日２</t>
  </si>
  <si>
    <t>採血日１</t>
  </si>
  <si>
    <t>採血日３</t>
  </si>
  <si>
    <t>採血日４</t>
  </si>
  <si>
    <t>七尾市</t>
  </si>
  <si>
    <t>七尾市田鶴浜町</t>
  </si>
  <si>
    <t>羽咋市</t>
  </si>
  <si>
    <t>羽咋郡志賀町</t>
  </si>
  <si>
    <t>羽咋郡宝達志水町</t>
  </si>
  <si>
    <t>鹿島郡中能登町</t>
  </si>
  <si>
    <t>輪島市</t>
  </si>
  <si>
    <t>珠洲市</t>
  </si>
  <si>
    <t>鳳珠郡穴水町</t>
  </si>
  <si>
    <t>鳳珠郡能登町</t>
  </si>
  <si>
    <t>恵寿総合病院</t>
  </si>
  <si>
    <t>公立能登総合病院</t>
  </si>
  <si>
    <t>公立穴水総合病院</t>
  </si>
  <si>
    <t>公立宇出津総合病院</t>
  </si>
  <si>
    <t>公立羽咋病院</t>
  </si>
  <si>
    <t>市立輪島病院</t>
  </si>
  <si>
    <t>珠洲市総合病院</t>
  </si>
  <si>
    <t>町立富来病院</t>
  </si>
  <si>
    <t>国立病院機構七尾病院</t>
  </si>
  <si>
    <t>転院（回復期病院）</t>
  </si>
  <si>
    <t>退院先：</t>
  </si>
  <si>
    <t>年齢</t>
  </si>
  <si>
    <t>危険
因子</t>
  </si>
  <si>
    <t>kcal</t>
  </si>
  <si>
    <t>ｴﾈﾙｷﾞｰ</t>
  </si>
  <si>
    <t>コミュニケーション</t>
  </si>
  <si>
    <t>Data Copy Menu</t>
  </si>
  <si>
    <t>（経口）</t>
  </si>
  <si>
    <t>（経管）</t>
  </si>
  <si>
    <t>（経静脈）</t>
  </si>
  <si>
    <t>理想体重/標準体重２</t>
  </si>
  <si>
    <t>理想体重/標準体重３</t>
  </si>
  <si>
    <t>理想体重/標準体重４</t>
  </si>
  <si>
    <t>シロスタゾール</t>
  </si>
  <si>
    <t>アスピリン</t>
  </si>
  <si>
    <t>チクロピジン</t>
  </si>
  <si>
    <t>ワルファリン</t>
  </si>
  <si>
    <t>ダビガトラン</t>
  </si>
  <si>
    <t>リバーロキサバン</t>
  </si>
  <si>
    <t>アルガトロバン</t>
  </si>
  <si>
    <t>エダラボン</t>
  </si>
  <si>
    <t>アルテプラーゼ</t>
  </si>
  <si>
    <t>プラザキサ</t>
  </si>
  <si>
    <t>イグザレルト</t>
  </si>
  <si>
    <t>オザグレルNa</t>
  </si>
  <si>
    <t>住宅改修内容</t>
  </si>
  <si>
    <t>現体重/理想体重</t>
  </si>
  <si>
    <t>七尾市中島町</t>
  </si>
  <si>
    <t>七尾市能登島町</t>
  </si>
  <si>
    <t>輸液内容</t>
  </si>
  <si>
    <t>登録日</t>
  </si>
  <si>
    <t>兄</t>
  </si>
  <si>
    <t>弟</t>
  </si>
  <si>
    <t>姉</t>
  </si>
  <si>
    <t>妹</t>
  </si>
  <si>
    <t>出血部位</t>
  </si>
  <si>
    <t>脳室穿破</t>
  </si>
  <si>
    <t>発症時間の認知</t>
  </si>
  <si>
    <t>発症から病院到着までの時間</t>
  </si>
  <si>
    <t>手を胸元まで挙上</t>
  </si>
  <si>
    <t>計</t>
  </si>
  <si>
    <t>急性期・回復期退院時</t>
  </si>
  <si>
    <t>家族状況と問題点</t>
  </si>
  <si>
    <t>床上安静の指示2</t>
  </si>
  <si>
    <t>どちらかの手を胸元まで
持ち上げられる2</t>
  </si>
  <si>
    <t>寝返り2</t>
  </si>
  <si>
    <t>起き上がり2</t>
  </si>
  <si>
    <t>坐位2</t>
  </si>
  <si>
    <t>移乗2</t>
  </si>
  <si>
    <t>左右：</t>
  </si>
  <si>
    <t>脳室内出血</t>
  </si>
  <si>
    <t>主病名補足</t>
  </si>
  <si>
    <t>脳卒中の既往</t>
  </si>
  <si>
    <t>病棟入室時間</t>
  </si>
  <si>
    <t xml:space="preserve">特記すべき事なし
</t>
  </si>
  <si>
    <t>入院中_その他</t>
  </si>
  <si>
    <t>移動方法（主要なもの１つ）2</t>
  </si>
  <si>
    <t>口腔清潔2</t>
  </si>
  <si>
    <t>食事摂取2</t>
  </si>
  <si>
    <t>衣服の着脱2</t>
  </si>
  <si>
    <t>他者への意思伝達2</t>
  </si>
  <si>
    <t>診療・療養上の指示が通じる2</t>
  </si>
  <si>
    <t>危険行動への対応2</t>
  </si>
  <si>
    <t>生活機能合計2</t>
  </si>
  <si>
    <t>その他の詳細</t>
  </si>
  <si>
    <t>搬送手段</t>
  </si>
  <si>
    <t>病院前
情報</t>
  </si>
  <si>
    <t>救急隊からの病院前情報のうち該当項目を傷病者搬送連絡表から転記する。 ウォークインの場合はKPSS以外を聴取して記載する。</t>
  </si>
  <si>
    <t>　</t>
  </si>
  <si>
    <t>栄養摂取</t>
  </si>
  <si>
    <t>該当なし</t>
  </si>
  <si>
    <t>退院時
加療中
疾患</t>
  </si>
  <si>
    <t>入院中_該当なし</t>
  </si>
  <si>
    <t>ｍRS</t>
  </si>
  <si>
    <t>ｍRS</t>
  </si>
  <si>
    <t>Ⅰ</t>
  </si>
  <si>
    <t>Ⅱ</t>
  </si>
  <si>
    <t>Ⅲ</t>
  </si>
  <si>
    <t>Ⅳ</t>
  </si>
  <si>
    <t>Ⅴ</t>
  </si>
  <si>
    <t>入院中_該当なし</t>
  </si>
  <si>
    <t>服薬該当なし</t>
  </si>
  <si>
    <t>危険：該当なし</t>
  </si>
  <si>
    <t>点滴：該当なし</t>
  </si>
  <si>
    <t>手術:該当なし</t>
  </si>
  <si>
    <t>服薬:該当なし</t>
  </si>
  <si>
    <t>退院時
加療中
疾患</t>
  </si>
  <si>
    <t>一般食</t>
  </si>
  <si>
    <t>特別治療食</t>
  </si>
  <si>
    <t>嚥下食</t>
  </si>
  <si>
    <t>経管栄養</t>
  </si>
  <si>
    <t>絶食</t>
  </si>
  <si>
    <t>eGFR</t>
  </si>
  <si>
    <t>生活の場：</t>
  </si>
  <si>
    <t>生活の場の詳細（具体的施設名）：</t>
  </si>
  <si>
    <t>（1）</t>
  </si>
  <si>
    <t>（2）</t>
  </si>
  <si>
    <t>（3）</t>
  </si>
  <si>
    <t>（4）</t>
  </si>
  <si>
    <t>主な利用サービス：</t>
  </si>
  <si>
    <t>その他</t>
  </si>
  <si>
    <t>その他内容</t>
  </si>
  <si>
    <t>入院中_その他</t>
  </si>
  <si>
    <t>服薬その他</t>
  </si>
  <si>
    <t>服薬その他内容</t>
  </si>
  <si>
    <t>Ⅵ</t>
  </si>
  <si>
    <t>服　薬　情　報</t>
  </si>
  <si>
    <t>しているADL</t>
  </si>
  <si>
    <t>ワルファリン</t>
  </si>
  <si>
    <t>ﾀﾞﾋﾞｶﾞﾄﾗﾝ</t>
  </si>
  <si>
    <t>経管栄養 + 経口摂取</t>
  </si>
  <si>
    <t>アテローム血栓性脳梗塞</t>
  </si>
  <si>
    <t>もやもや病</t>
  </si>
  <si>
    <t>意識清明</t>
  </si>
  <si>
    <t xml:space="preserve">I </t>
  </si>
  <si>
    <t>ラクナ梗塞</t>
  </si>
  <si>
    <t>脳動静脈奇形</t>
  </si>
  <si>
    <t xml:space="preserve">IIa </t>
  </si>
  <si>
    <t>ラクナ梗塞（ＢＡＤ）</t>
  </si>
  <si>
    <t>皮質下出血</t>
  </si>
  <si>
    <t>硬膜動静脈瘻</t>
  </si>
  <si>
    <t xml:space="preserve">IIb </t>
  </si>
  <si>
    <t>氏名：</t>
  </si>
  <si>
    <t>性別：</t>
  </si>
  <si>
    <t>年齢：</t>
  </si>
  <si>
    <t>心原性脳塞栓症</t>
  </si>
  <si>
    <t>小脳出血</t>
  </si>
  <si>
    <t>静脈洞血栓症</t>
  </si>
  <si>
    <t xml:space="preserve">IIIa </t>
  </si>
  <si>
    <t>その他（分類不能）の脳梗塞</t>
  </si>
  <si>
    <t>脳幹出血</t>
  </si>
  <si>
    <t>海綿状血管腫</t>
  </si>
  <si>
    <t xml:space="preserve">IIIb </t>
  </si>
  <si>
    <t>診　療　科：</t>
  </si>
  <si>
    <t>一過性脳虚血発作</t>
  </si>
  <si>
    <t>尾状核出血</t>
  </si>
  <si>
    <t>抗凝固剤内服（PTーINR延長、APTT延長）</t>
  </si>
  <si>
    <t xml:space="preserve">IVa </t>
  </si>
  <si>
    <t>主　治　医：</t>
  </si>
  <si>
    <t>高血圧性脳内出血</t>
  </si>
  <si>
    <t>血液疾患（血小板減少など）</t>
  </si>
  <si>
    <t xml:space="preserve">IVb </t>
  </si>
  <si>
    <t>発　症　日：</t>
  </si>
  <si>
    <t>Grade</t>
  </si>
  <si>
    <t>GCS</t>
  </si>
  <si>
    <t>その他の脳内出血</t>
  </si>
  <si>
    <t>血液透析関連</t>
  </si>
  <si>
    <t xml:space="preserve">Va </t>
  </si>
  <si>
    <t>I</t>
  </si>
  <si>
    <t>(－)</t>
  </si>
  <si>
    <t>くも膜下出血</t>
  </si>
  <si>
    <t>その他</t>
  </si>
  <si>
    <t xml:space="preserve">Vb </t>
  </si>
  <si>
    <t>II</t>
  </si>
  <si>
    <t>13-14</t>
  </si>
  <si>
    <t>主　病　名：</t>
  </si>
  <si>
    <t>III</t>
  </si>
  <si>
    <t>(＋)</t>
  </si>
  <si>
    <t>高血圧性脳内出血の詳細</t>
  </si>
  <si>
    <t>IV</t>
  </si>
  <si>
    <t>(±)</t>
  </si>
  <si>
    <t>その他の脳内出血の詳細</t>
  </si>
  <si>
    <t>V</t>
  </si>
  <si>
    <t>一般名</t>
  </si>
  <si>
    <t>商品名</t>
  </si>
  <si>
    <t>一般名・商品名対照表</t>
  </si>
  <si>
    <t>動脈瘤の部位</t>
  </si>
  <si>
    <t>脳　室　穿　破：</t>
  </si>
  <si>
    <t>CT分類（被殻出血）</t>
  </si>
  <si>
    <t>CT分類（視床出血）</t>
  </si>
  <si>
    <t>内包外に限局（死亡率 4%）</t>
  </si>
  <si>
    <t>内包前脚へ伸展（死亡率 7～16%)</t>
  </si>
  <si>
    <t>既　往　歴：</t>
  </si>
  <si>
    <t>Ib ：</t>
  </si>
  <si>
    <t>視床限局、脳室穿破あり</t>
  </si>
  <si>
    <t>内包後脚へ伸展、脳室穿破なし（死亡率 6%）</t>
  </si>
  <si>
    <t>IIa ：</t>
  </si>
  <si>
    <t>内包後脚へ伸展、脳室穿破あり（死亡率 21%）</t>
  </si>
  <si>
    <t>危険因子：</t>
  </si>
  <si>
    <t>IIIa ：</t>
  </si>
  <si>
    <t>内包前,後脚へ伸展、脳室穿破なし（死亡率 27%）</t>
  </si>
  <si>
    <t>IIIb ：</t>
  </si>
  <si>
    <t>視床、視床下部へ伸展（死亡率 54～92%）</t>
  </si>
  <si>
    <t>入院時評価</t>
  </si>
  <si>
    <t>被殻出血ＣＴ分類</t>
  </si>
  <si>
    <t>視床出血ＣＴ分類</t>
  </si>
  <si>
    <t>術式①：</t>
  </si>
  <si>
    <t>日付：</t>
  </si>
  <si>
    <t>術式②：</t>
  </si>
  <si>
    <t>※ 2012/7/1のように入力してください。</t>
  </si>
  <si>
    <t>術式③：</t>
  </si>
  <si>
    <t>手　術：</t>
  </si>
  <si>
    <t>入院中合併症：</t>
  </si>
  <si>
    <t>退院時加療中疾患：</t>
  </si>
  <si>
    <t>退院時ｍＲＳ：</t>
  </si>
  <si>
    <t>Ⅴ：</t>
  </si>
  <si>
    <t>死亡</t>
  </si>
  <si>
    <t xml:space="preserve"> </t>
  </si>
  <si>
    <r>
      <t>I</t>
    </r>
    <r>
      <rPr>
        <sz val="11"/>
        <color indexed="8"/>
        <rFont val="ＭＳ Ｐゴシック"/>
        <family val="3"/>
      </rPr>
      <t>a</t>
    </r>
  </si>
  <si>
    <r>
      <t>I</t>
    </r>
    <r>
      <rPr>
        <sz val="11"/>
        <color indexed="8"/>
        <rFont val="ＭＳ Ｐゴシック"/>
        <family val="3"/>
      </rPr>
      <t>b</t>
    </r>
  </si>
  <si>
    <t>Ⅱa</t>
  </si>
  <si>
    <t>Ⅱb</t>
  </si>
  <si>
    <t>Ⅲa</t>
  </si>
  <si>
    <t>Ⅲb</t>
  </si>
  <si>
    <t>WFNS SAH grade</t>
  </si>
  <si>
    <t>7-12</t>
  </si>
  <si>
    <t>3-6</t>
  </si>
  <si>
    <t>CT分類（被殻出血）</t>
  </si>
  <si>
    <t>I ：</t>
  </si>
  <si>
    <t>I ：</t>
  </si>
  <si>
    <t>内包外側限局</t>
  </si>
  <si>
    <t>Ia ：</t>
  </si>
  <si>
    <t>視床限局、脳室穿破なし</t>
  </si>
  <si>
    <t>II ：</t>
  </si>
  <si>
    <t>IIb ：</t>
  </si>
  <si>
    <t>IIa ：</t>
  </si>
  <si>
    <t>IIIb ：</t>
  </si>
  <si>
    <t>IIIa ：</t>
  </si>
  <si>
    <t>IVa ：</t>
  </si>
  <si>
    <t>内包前,後脚へ伸展、脳室穿破あり（死亡率 74%）</t>
  </si>
  <si>
    <t>IVb ：</t>
  </si>
  <si>
    <t>IVa ：</t>
  </si>
  <si>
    <t>ＪＣＳ：</t>
  </si>
  <si>
    <t>IVb ：</t>
  </si>
  <si>
    <t>ＮＩＨＳＳ：</t>
  </si>
  <si>
    <t>Va ：</t>
  </si>
  <si>
    <t>Vb ：</t>
  </si>
  <si>
    <t>脳動静脈奇形摘出術</t>
  </si>
  <si>
    <t>ダビガトラン</t>
  </si>
  <si>
    <t>入院中_腎機能障害</t>
  </si>
  <si>
    <t>入院中_深部静脈血栓症</t>
  </si>
  <si>
    <t>服薬虚血性心疾患</t>
  </si>
  <si>
    <t>服薬不整脈・弁膜症</t>
  </si>
  <si>
    <t>リバーロキサバン</t>
  </si>
  <si>
    <t>ﾘﾊﾞｰﾛｷｻﾊﾞﾝ</t>
  </si>
  <si>
    <t>入院中_胆嚢炎</t>
  </si>
  <si>
    <t>入院中：腎機能障害</t>
  </si>
  <si>
    <t>入院中：DVT</t>
  </si>
  <si>
    <t>服薬：不整脈･弁膜症</t>
  </si>
  <si>
    <t>服薬：虚血性心疾患</t>
  </si>
  <si>
    <t>病棟までの到着時間</t>
  </si>
  <si>
    <t>脳動静脈奇形摘出術</t>
  </si>
  <si>
    <t>感染症：該当なし</t>
  </si>
  <si>
    <t>リハ開始時</t>
  </si>
  <si>
    <t>標準体重_１</t>
  </si>
  <si>
    <t>コード</t>
  </si>
  <si>
    <t>コード</t>
  </si>
  <si>
    <t>通所介護</t>
  </si>
  <si>
    <t>通所介護_W</t>
  </si>
  <si>
    <t>通所介護_M</t>
  </si>
  <si>
    <t>通所リハ</t>
  </si>
  <si>
    <t>通所リハ_W</t>
  </si>
  <si>
    <t>通所リハ_M</t>
  </si>
  <si>
    <t>コード</t>
  </si>
  <si>
    <t>高血圧症</t>
  </si>
  <si>
    <t>糖尿病</t>
  </si>
  <si>
    <t>脂質異常症</t>
  </si>
  <si>
    <t>不整脈・弁膜症</t>
  </si>
  <si>
    <t>心筋梗塞・狭心症</t>
  </si>
  <si>
    <t>喫煙</t>
  </si>
  <si>
    <t>飲酒（1日2合以上）</t>
  </si>
  <si>
    <t>肥満（BMI　25%以上）</t>
  </si>
  <si>
    <t>KPSS</t>
  </si>
  <si>
    <t>JCS</t>
  </si>
  <si>
    <t>NIHSS</t>
  </si>
  <si>
    <t>WFNS</t>
  </si>
  <si>
    <t>クリッピング術</t>
  </si>
  <si>
    <t>コイリング術</t>
  </si>
  <si>
    <t>EC-ICバイパス術</t>
  </si>
  <si>
    <t>CEA</t>
  </si>
  <si>
    <t>CAS</t>
  </si>
  <si>
    <t>脳内血腫除去術</t>
  </si>
  <si>
    <t>髄液シャント術</t>
  </si>
  <si>
    <t>アルガトロパン</t>
  </si>
  <si>
    <t>オグザレルNa</t>
  </si>
  <si>
    <t>エダラボン</t>
  </si>
  <si>
    <t>t-PA</t>
  </si>
  <si>
    <t>ヘパリン</t>
  </si>
  <si>
    <t>アスピリン</t>
  </si>
  <si>
    <t>シロスタゾール</t>
  </si>
  <si>
    <t>クロピドグレル</t>
  </si>
  <si>
    <t>チクロビジン</t>
  </si>
  <si>
    <t>入院中_肺炎</t>
  </si>
  <si>
    <t>入院中_尿路感染症</t>
  </si>
  <si>
    <t>入院中_不整脈</t>
  </si>
  <si>
    <t>入院中_心筋梗塞・狭心症</t>
  </si>
  <si>
    <t>入院中_胃十二指腸潰瘍</t>
  </si>
  <si>
    <t>入院中_肝機能障害</t>
  </si>
  <si>
    <t>入院中_褥創</t>
  </si>
  <si>
    <t>服薬高血圧</t>
  </si>
  <si>
    <t>服薬DM</t>
  </si>
  <si>
    <t>服薬脂質異常症</t>
  </si>
  <si>
    <t>服薬心疾患</t>
  </si>
  <si>
    <t>服薬褥創</t>
  </si>
  <si>
    <t>服薬肺炎</t>
  </si>
  <si>
    <t>服薬尿路感染</t>
  </si>
  <si>
    <t>コード</t>
  </si>
  <si>
    <t>PT</t>
  </si>
  <si>
    <t>OT</t>
  </si>
  <si>
    <t>ST</t>
  </si>
  <si>
    <t>発症前</t>
  </si>
  <si>
    <t>日常生活機能指標（看護必要度B項目）　　</t>
  </si>
  <si>
    <t>性別</t>
  </si>
  <si>
    <t>年齢</t>
  </si>
  <si>
    <t>発症日</t>
  </si>
  <si>
    <t>主病名</t>
  </si>
  <si>
    <t>トイレ</t>
  </si>
  <si>
    <t>BRS：</t>
  </si>
  <si>
    <t>退院時</t>
  </si>
  <si>
    <t>入院時</t>
  </si>
  <si>
    <t>基本情報</t>
  </si>
  <si>
    <t>住所</t>
  </si>
  <si>
    <t>既往</t>
  </si>
  <si>
    <t>既往症</t>
  </si>
  <si>
    <t>補足</t>
  </si>
  <si>
    <t>介護者</t>
  </si>
  <si>
    <t>関係</t>
  </si>
  <si>
    <t>健康状態</t>
  </si>
  <si>
    <t>介護力</t>
  </si>
  <si>
    <t>条件</t>
  </si>
  <si>
    <t>キー関係</t>
  </si>
  <si>
    <t>登録情報</t>
  </si>
  <si>
    <t>基本</t>
  </si>
  <si>
    <t>入院開始_前</t>
  </si>
  <si>
    <t>入院終了_前</t>
  </si>
  <si>
    <t>施設名_前</t>
  </si>
  <si>
    <t>紹介医_前</t>
  </si>
  <si>
    <t>生活の場_前</t>
  </si>
  <si>
    <t>診療状況１_前</t>
  </si>
  <si>
    <t>診療状況２_前</t>
  </si>
  <si>
    <t>診療状況３_前</t>
  </si>
  <si>
    <t>具体的施設名</t>
  </si>
  <si>
    <t>手すり_前</t>
  </si>
  <si>
    <t>寝具_前</t>
  </si>
  <si>
    <t>トイレ_前</t>
  </si>
  <si>
    <t>その他_前</t>
  </si>
  <si>
    <t>リハ_前</t>
  </si>
  <si>
    <t>リハ内容_前</t>
  </si>
  <si>
    <t>職業_前</t>
  </si>
  <si>
    <t>職業内容_前</t>
  </si>
  <si>
    <t>身障手帳_前</t>
  </si>
  <si>
    <t>身障級</t>
  </si>
  <si>
    <t>介護保険_前</t>
  </si>
  <si>
    <t>リハ</t>
  </si>
  <si>
    <t>介護度_前</t>
  </si>
  <si>
    <t>食事_前</t>
  </si>
  <si>
    <t>障害老人_前</t>
  </si>
  <si>
    <t>認知症老人_前</t>
  </si>
  <si>
    <t>排泄_前</t>
  </si>
  <si>
    <t>移動_前</t>
  </si>
  <si>
    <t>理想体重/標準体重１</t>
  </si>
  <si>
    <t>HbA1c１</t>
  </si>
  <si>
    <t>BUN１</t>
  </si>
  <si>
    <t>Cr１</t>
  </si>
  <si>
    <t>T-CHO１</t>
  </si>
  <si>
    <t>LDL１</t>
  </si>
  <si>
    <t>HDL1</t>
  </si>
  <si>
    <t>TG１</t>
  </si>
  <si>
    <t>ムセ１</t>
  </si>
  <si>
    <t>アクセス１</t>
  </si>
  <si>
    <t>eGFR1</t>
  </si>
  <si>
    <t>eGFR2</t>
  </si>
  <si>
    <t>eGFR3</t>
  </si>
  <si>
    <t>通所介護</t>
  </si>
  <si>
    <t>通所リハビリテーション</t>
  </si>
  <si>
    <t>（5）</t>
  </si>
  <si>
    <t>診療状況４_前</t>
  </si>
  <si>
    <t>診療状況５_前</t>
  </si>
  <si>
    <t>eGFR4</t>
  </si>
  <si>
    <t>口腔乾燥１</t>
  </si>
  <si>
    <t>口腔乾燥２</t>
  </si>
  <si>
    <t>義歯使用１</t>
  </si>
  <si>
    <t>義歯使用２</t>
  </si>
  <si>
    <t>義歯使用３</t>
  </si>
  <si>
    <t>義歯使用４</t>
  </si>
  <si>
    <t>経管投与ｴﾈﾙｷﾞｰ１</t>
  </si>
  <si>
    <t>経管投与ｴﾈﾙｷﾞｰ２</t>
  </si>
  <si>
    <t>経管投与ｴﾈﾙｷﾞｰ３</t>
  </si>
  <si>
    <t>経管投与ｴﾈﾙｷﾞｰ４</t>
  </si>
  <si>
    <t>主食1</t>
  </si>
  <si>
    <t>副食1</t>
  </si>
  <si>
    <t>主食2</t>
  </si>
  <si>
    <t>副食2</t>
  </si>
  <si>
    <t>主食3</t>
  </si>
  <si>
    <t>副食3</t>
  </si>
  <si>
    <t>主食4</t>
  </si>
  <si>
    <t>副食4</t>
  </si>
  <si>
    <t>利き手</t>
  </si>
  <si>
    <t>特記事項_前</t>
  </si>
  <si>
    <t>記載日_前</t>
  </si>
  <si>
    <t>入院開始_急</t>
  </si>
  <si>
    <t>入院終了_急</t>
  </si>
  <si>
    <t>病院名_急</t>
  </si>
  <si>
    <t>診療科_急</t>
  </si>
  <si>
    <t>登録開始情報</t>
  </si>
  <si>
    <t>コード</t>
  </si>
  <si>
    <t>氏　名</t>
  </si>
  <si>
    <t>生年月日</t>
  </si>
  <si>
    <t>歳</t>
  </si>
  <si>
    <t>様</t>
  </si>
  <si>
    <t>住　所</t>
  </si>
  <si>
    <t>電　話</t>
  </si>
  <si>
    <t>日</t>
  </si>
  <si>
    <t>（</t>
  </si>
  <si>
    <t>）</t>
  </si>
  <si>
    <t>常時可</t>
  </si>
  <si>
    <t>在宅</t>
  </si>
  <si>
    <t>診療所</t>
  </si>
  <si>
    <t>自宅</t>
  </si>
  <si>
    <t>要支援１</t>
  </si>
  <si>
    <t>正常</t>
  </si>
  <si>
    <t>妻</t>
  </si>
  <si>
    <t>夜間のみ可</t>
  </si>
  <si>
    <t>介護老人保健施設</t>
  </si>
  <si>
    <t>病院外来</t>
  </si>
  <si>
    <t>要支援２</t>
  </si>
  <si>
    <t>夫</t>
  </si>
  <si>
    <t>条件付き可</t>
  </si>
  <si>
    <t>特別養護老人ホーム</t>
  </si>
  <si>
    <t>短期入所（生活・療養）</t>
  </si>
  <si>
    <t>要介護１</t>
  </si>
  <si>
    <t>母</t>
  </si>
  <si>
    <t>不可</t>
  </si>
  <si>
    <t>医療機関</t>
  </si>
  <si>
    <t>小規模多機能</t>
  </si>
  <si>
    <t>要介護２</t>
  </si>
  <si>
    <t>父</t>
  </si>
  <si>
    <t>家族
状況</t>
  </si>
  <si>
    <t>介護者</t>
  </si>
  <si>
    <t>本人との関係</t>
  </si>
  <si>
    <t>健康状態</t>
  </si>
  <si>
    <t>その他</t>
  </si>
  <si>
    <t>要介護３</t>
  </si>
  <si>
    <t>娘</t>
  </si>
  <si>
    <t>訪問看護・介護</t>
  </si>
  <si>
    <t>転院（能登地域以外）</t>
  </si>
  <si>
    <t>要介護４</t>
  </si>
  <si>
    <t>息子</t>
  </si>
  <si>
    <t>介護力</t>
  </si>
  <si>
    <t>条件</t>
  </si>
  <si>
    <t>訪問リハビリテーション</t>
  </si>
  <si>
    <t>死亡退院</t>
  </si>
  <si>
    <t>要介護５</t>
  </si>
  <si>
    <t>嫁</t>
  </si>
  <si>
    <t>訪問入浴</t>
  </si>
  <si>
    <t>婿</t>
  </si>
  <si>
    <t>キーパーソン（実名）</t>
  </si>
  <si>
    <t>本人との関係</t>
  </si>
  <si>
    <t>電話</t>
  </si>
  <si>
    <t>親戚</t>
  </si>
  <si>
    <t>時期</t>
  </si>
  <si>
    <t>維持期</t>
  </si>
  <si>
    <t>入院期間</t>
  </si>
  <si>
    <t>～</t>
  </si>
  <si>
    <t>病院
施設名</t>
  </si>
  <si>
    <t>紹介医
主治医</t>
  </si>
  <si>
    <t>科</t>
  </si>
  <si>
    <t>主治医</t>
  </si>
  <si>
    <t xml:space="preserve"> 在宅サービス</t>
  </si>
  <si>
    <t>事業所</t>
  </si>
  <si>
    <t>日</t>
  </si>
  <si>
    <t>回</t>
  </si>
  <si>
    <t>週</t>
  </si>
  <si>
    <t>月</t>
  </si>
  <si>
    <t>具体的施設名：</t>
  </si>
  <si>
    <t>在宅
サービス</t>
  </si>
  <si>
    <t>住宅改修の必要性</t>
  </si>
  <si>
    <t>手すり</t>
  </si>
  <si>
    <t>）</t>
  </si>
  <si>
    <t>寝  具</t>
  </si>
  <si>
    <t xml:space="preserve">  住宅改修</t>
  </si>
  <si>
    <t>トイレ</t>
  </si>
  <si>
    <t>福祉用具の必要性</t>
  </si>
  <si>
    <t>リハビリ
テーション</t>
  </si>
  <si>
    <t>職　業</t>
  </si>
  <si>
    <t>復職見込み</t>
  </si>
  <si>
    <t>復職・転職・無職</t>
  </si>
  <si>
    <t>身体障害者
手帳</t>
  </si>
  <si>
    <t>(</t>
  </si>
  <si>
    <t>種</t>
  </si>
  <si>
    <t>級</t>
  </si>
  <si>
    <t>介護保険</t>
  </si>
  <si>
    <t>介護度</t>
  </si>
  <si>
    <t>居宅事業所</t>
  </si>
  <si>
    <t>ケアマネージャー</t>
  </si>
  <si>
    <t>日常生活
自立度</t>
  </si>
  <si>
    <t>障害老人</t>
  </si>
  <si>
    <t>認知症老人</t>
  </si>
  <si>
    <t>ADL</t>
  </si>
  <si>
    <t>食事</t>
  </si>
  <si>
    <t>排泄</t>
  </si>
  <si>
    <t>移動</t>
  </si>
  <si>
    <t>利き手</t>
  </si>
  <si>
    <t>変化</t>
  </si>
  <si>
    <t>内容（</t>
  </si>
  <si>
    <t>その他
特記事項</t>
  </si>
  <si>
    <t>記載日</t>
  </si>
  <si>
    <t>記載者</t>
  </si>
  <si>
    <t>主に主治医が記入</t>
  </si>
  <si>
    <t>氏名</t>
  </si>
  <si>
    <t>診療科</t>
  </si>
  <si>
    <t>既往歴</t>
  </si>
  <si>
    <t>感染症</t>
  </si>
  <si>
    <t>食物禁忌</t>
  </si>
  <si>
    <t>薬剤禁忌　アレルギー</t>
  </si>
  <si>
    <t>発症時間</t>
  </si>
  <si>
    <t>搬送</t>
  </si>
  <si>
    <t>時</t>
  </si>
  <si>
    <t>分</t>
  </si>
  <si>
    <t>KPSS</t>
  </si>
  <si>
    <t>経過と問題点</t>
  </si>
  <si>
    <t>入院時
評価</t>
  </si>
  <si>
    <t>JCS</t>
  </si>
  <si>
    <t>NIHSS</t>
  </si>
  <si>
    <t>WFNS　SAH　grade</t>
  </si>
  <si>
    <t xml:space="preserve">  脳内出血　　CT分類</t>
  </si>
  <si>
    <t>点</t>
  </si>
  <si>
    <t>被殻出血</t>
  </si>
  <si>
    <t>視床出血</t>
  </si>
  <si>
    <t>術式</t>
  </si>
  <si>
    <t>①</t>
  </si>
  <si>
    <t>②</t>
  </si>
  <si>
    <t>③</t>
  </si>
  <si>
    <t>手術日</t>
  </si>
  <si>
    <t>手術</t>
  </si>
  <si>
    <t>薬物療法</t>
  </si>
  <si>
    <t>点滴</t>
  </si>
  <si>
    <t>入院中
合併症</t>
  </si>
  <si>
    <t>(</t>
  </si>
  <si>
    <t>医療処置と交換予定</t>
  </si>
  <si>
    <t>サイズ　／　備考</t>
  </si>
  <si>
    <t>患者の状況</t>
  </si>
  <si>
    <t>０点</t>
  </si>
  <si>
    <t>１点</t>
  </si>
  <si>
    <t>２点</t>
  </si>
  <si>
    <t>移動</t>
  </si>
  <si>
    <t>床上安静の指示</t>
  </si>
  <si>
    <t>どちらかの手を胸元まで
持ち上げられる</t>
  </si>
  <si>
    <t>移乗</t>
  </si>
  <si>
    <t>寝返り</t>
  </si>
  <si>
    <t>食事</t>
  </si>
  <si>
    <t>起き上がり</t>
  </si>
  <si>
    <t>坐位</t>
  </si>
  <si>
    <t>排尿</t>
  </si>
  <si>
    <t>移動方法（主要なもの１つ）</t>
  </si>
  <si>
    <t>排便</t>
  </si>
  <si>
    <t>口腔清潔</t>
  </si>
  <si>
    <t>入浴</t>
  </si>
  <si>
    <t>食事摂取</t>
  </si>
  <si>
    <t>衣服の着脱</t>
  </si>
  <si>
    <t>言語障害</t>
  </si>
  <si>
    <t>他者への意思伝達</t>
  </si>
  <si>
    <t>診療・療養上の指示が通じる</t>
  </si>
  <si>
    <t>行動障害</t>
  </si>
  <si>
    <t>危険行動への対応</t>
  </si>
  <si>
    <t>説明内容と受け入れ・特記事項</t>
  </si>
  <si>
    <t>記載者名</t>
  </si>
  <si>
    <t>医　師</t>
  </si>
  <si>
    <t>看護師</t>
  </si>
  <si>
    <t>施　設　名</t>
  </si>
  <si>
    <t>電　話</t>
  </si>
  <si>
    <t>記載日</t>
  </si>
  <si>
    <t xml:space="preserve"> 退院時</t>
  </si>
  <si>
    <t>開始時</t>
  </si>
  <si>
    <t>退院時</t>
  </si>
  <si>
    <t>退院時</t>
  </si>
  <si>
    <t>生活行動範囲</t>
  </si>
  <si>
    <t>居室・病室</t>
  </si>
  <si>
    <t>廊下</t>
  </si>
  <si>
    <t>失語症</t>
  </si>
  <si>
    <t>基本動作</t>
  </si>
  <si>
    <t>構音障害</t>
  </si>
  <si>
    <t>失行・失認</t>
  </si>
  <si>
    <t>座位保持</t>
  </si>
  <si>
    <t>注意・記憶障害</t>
  </si>
  <si>
    <t>整容</t>
  </si>
  <si>
    <t>立ち上がり</t>
  </si>
  <si>
    <t>嚥下障害</t>
  </si>
  <si>
    <t>清拭</t>
  </si>
  <si>
    <t>立位保持</t>
  </si>
  <si>
    <t>感覚障害</t>
  </si>
  <si>
    <t>更衣：上半身</t>
  </si>
  <si>
    <t>移動形態</t>
  </si>
  <si>
    <t>歩行</t>
  </si>
  <si>
    <t>自立度</t>
  </si>
  <si>
    <t>神経脱落症状</t>
  </si>
  <si>
    <t>脳梗塞</t>
  </si>
  <si>
    <t>脳内出血</t>
  </si>
  <si>
    <t>クモ膜下出血</t>
  </si>
  <si>
    <t>脳卒中の既往：</t>
  </si>
  <si>
    <t>脳卒中既往病名：</t>
  </si>
  <si>
    <t>救急外来到着時間</t>
  </si>
  <si>
    <t>経口ｴﾈﾙｷﾞｰ１</t>
  </si>
  <si>
    <t>経静脈ｴﾈﾙｷﾞｰ１</t>
  </si>
  <si>
    <t>経口ｴﾈﾙｷﾞｰ２</t>
  </si>
  <si>
    <t>経静脈ｴﾈﾙｷﾞｰ２</t>
  </si>
  <si>
    <t>口腔乾燥３</t>
  </si>
  <si>
    <t>経口ｴﾈﾙｷﾞｰ３</t>
  </si>
  <si>
    <t>経静脈ｴﾈﾙｷﾞｰ３</t>
  </si>
  <si>
    <t>口腔乾燥４</t>
  </si>
  <si>
    <t>経静脈ｴﾈﾙｷﾞｰ４</t>
  </si>
  <si>
    <t>主に看護師が記入し、主治医が確認する
服薬情報は主に薬剤師が記入する</t>
  </si>
  <si>
    <t>協調運動障害</t>
  </si>
  <si>
    <t>利用なし</t>
  </si>
  <si>
    <t>その他の施設</t>
  </si>
  <si>
    <t>文字の大きさの変更は可能です。右クリックしてセルの書式設定で変更出来ます。</t>
  </si>
  <si>
    <t>転科にて終了</t>
  </si>
  <si>
    <t>発症１週以降の評価時</t>
  </si>
  <si>
    <t>１週以降の評価時</t>
  </si>
  <si>
    <t>主たる通院医療機関：</t>
  </si>
  <si>
    <r>
      <t>地域連携診療計画書　</t>
    </r>
    <r>
      <rPr>
        <sz val="14"/>
        <color indexed="8"/>
        <rFont val="ＭＳ Ｐゴシック"/>
        <family val="3"/>
      </rPr>
      <t>能登脳卒中地域連携パス（患者用）</t>
    </r>
  </si>
  <si>
    <t>病状に応じた適切な治療を行います</t>
  </si>
  <si>
    <t>症状により治療・離床・リハビリを進めます</t>
  </si>
  <si>
    <t>退院あるいは転院の準備をします</t>
  </si>
  <si>
    <t>退院先と連絡を
とります</t>
  </si>
  <si>
    <t>原則，飲食はできません</t>
  </si>
  <si>
    <t>身体拭き（清拭）をします</t>
  </si>
  <si>
    <t>持続導尿となります</t>
  </si>
  <si>
    <t>嚥下の状態に応じた食事を行います</t>
  </si>
  <si>
    <t>清拭・洗髪をします</t>
  </si>
  <si>
    <t>間歇導尿となります</t>
  </si>
  <si>
    <t>患者氏名：</t>
  </si>
  <si>
    <t>病名：</t>
  </si>
  <si>
    <t>脳梗塞</t>
  </si>
  <si>
    <t>脳出血</t>
  </si>
  <si>
    <t>クモ膜下出血</t>
  </si>
  <si>
    <t>説明日：</t>
  </si>
  <si>
    <t>食事が開始されます</t>
  </si>
  <si>
    <t>シャワー浴ができます</t>
  </si>
  <si>
    <t>ベッド上での排泄になります</t>
  </si>
  <si>
    <t>経管栄養を行います</t>
  </si>
  <si>
    <t>入浴ができます</t>
  </si>
  <si>
    <t>病院名</t>
  </si>
  <si>
    <t>急性期病院（</t>
  </si>
  <si>
    <t xml:space="preserve"> 自宅</t>
  </si>
  <si>
    <t>施設</t>
  </si>
  <si>
    <t>通常の食事になります</t>
  </si>
  <si>
    <t>トイレでの排泄となります</t>
  </si>
  <si>
    <t>転院</t>
  </si>
  <si>
    <t>内服</t>
  </si>
  <si>
    <t>抗血小板薬</t>
  </si>
  <si>
    <t>予定期間</t>
  </si>
  <si>
    <t>全身状態がよければ（</t>
  </si>
  <si>
    <t>）週間で退院あるいは転院（転棟）できます</t>
  </si>
  <si>
    <t>）ヶ月間で退院できます</t>
  </si>
  <si>
    <t>目標：再発予防と健康生活の維持</t>
  </si>
  <si>
    <t>抗血栓薬</t>
  </si>
  <si>
    <t>抗凝固薬</t>
  </si>
  <si>
    <t>退院基準</t>
  </si>
  <si>
    <t>病状が安定していること</t>
  </si>
  <si>
    <t>状態が安定し，支援の体制が整っていること</t>
  </si>
  <si>
    <t>脳保護薬</t>
  </si>
  <si>
    <t>月日</t>
  </si>
  <si>
    <t>経過</t>
  </si>
  <si>
    <t>入院日</t>
  </si>
  <si>
    <t>発症～1週目</t>
  </si>
  <si>
    <t>１～２週目</t>
  </si>
  <si>
    <t>）週目</t>
  </si>
  <si>
    <t>退院前</t>
  </si>
  <si>
    <t>転院時</t>
  </si>
  <si>
    <t>）か月</t>
  </si>
  <si>
    <t>治療内容</t>
  </si>
  <si>
    <t>診断と治療
の決定
手術　　　　</t>
  </si>
  <si>
    <t>現在できる身の回り動作を続け，さらにできる事を
増やしましょう
閉じこもりを避け，社会参加を進めましょう
転倒予防と健康生活の維持を図ります</t>
  </si>
  <si>
    <t>退院後の支援体制が整っていることを確認しましょう</t>
  </si>
  <si>
    <t>検査</t>
  </si>
  <si>
    <t>必要に応じて以下の検査を行います。</t>
  </si>
  <si>
    <t>血液検査</t>
  </si>
  <si>
    <t>単純X線</t>
  </si>
  <si>
    <t>CT検査</t>
  </si>
  <si>
    <t>状態により異なりますが，一般的には以下の順でリハビリが行われます</t>
  </si>
  <si>
    <t>超音波検査</t>
  </si>
  <si>
    <t>その他（</t>
  </si>
  <si>
    <t>座る練習　⇒　立つ練習　⇒　平行棒内歩行練習　⇒　杖・歩行器歩行練習　⇒　屋外歩行，階段昇降練習</t>
  </si>
  <si>
    <t>薬剤</t>
  </si>
  <si>
    <t>常用薬・中止薬を確認します</t>
  </si>
  <si>
    <t>下記のような点滴・内服などが行われます</t>
  </si>
  <si>
    <t>薬剤師からクスリの説明･指導を行います</t>
  </si>
  <si>
    <t>持参薬の確認と内服を継続します</t>
  </si>
  <si>
    <t>内服薬や自己注射を自己管理できるようにしましょう
再発予防の薬の内服を忘れないようにしましょう</t>
  </si>
  <si>
    <t>必要に応じて，装具の作製、歩行補助具の検討を行います</t>
  </si>
  <si>
    <t>内服薬や自己注射が自己管理ができるようにしましょう</t>
  </si>
  <si>
    <t>トイレ動作や着替えなどの日常生活操作の訓練も行ないます</t>
  </si>
  <si>
    <t>患者さんの状態により，訓練内容が決まります．また，自宅での訓練方法を学びましょう．</t>
  </si>
  <si>
    <t>安静度・
リハビリ</t>
  </si>
  <si>
    <t>今後のリハビリの仕方などを説明します</t>
  </si>
  <si>
    <t>血圧など身体状況に留意し、離床目的に関節可動域訓練、筋力増強訓練、筋再教育訓練、基本動作訓練、起立・歩行訓練、日常生活動作訓練を開始します。状態に応じて、以下の練習を追加します。</t>
  </si>
  <si>
    <t>家事や外出をして，生活を豊かにしましょう
施設では生活に密着した日常生活動作を中心に訓練します
余暇活動にも積極的に参加しましょう
時々，装具のチェックもしてもらいましょう
新に病気になったり，再発しないように適度な運動をしましょう</t>
  </si>
  <si>
    <t>高次脳機能ｱﾌﾟﾛｰﾁ</t>
  </si>
  <si>
    <t>精神機能ｱﾌﾟﾛｰﾁ</t>
  </si>
  <si>
    <t>言語療法</t>
  </si>
  <si>
    <t>摂食・嚥下療法</t>
  </si>
  <si>
    <t>自宅への試験外泊をします
スタッフによる住宅訪問などがあります</t>
  </si>
  <si>
    <t>自宅では状態により各種介護サービスを利用しましょう</t>
  </si>
  <si>
    <t>清潔
静養</t>
  </si>
  <si>
    <t>入浴ができます</t>
  </si>
  <si>
    <t>通所サービス</t>
  </si>
  <si>
    <t>洗顔・歯磨きなどができます</t>
  </si>
  <si>
    <t>通所リハビリ（</t>
  </si>
  <si>
    <t>短期間型）</t>
  </si>
  <si>
    <t>通所介護</t>
  </si>
  <si>
    <t>歩行器</t>
  </si>
  <si>
    <t>短期入所療養介護</t>
  </si>
  <si>
    <t>短期入所生活介護</t>
  </si>
  <si>
    <t>床上排泄</t>
  </si>
  <si>
    <t>持続導尿</t>
  </si>
  <si>
    <t>間歇導尿</t>
  </si>
  <si>
    <t>患者・家族
への説明</t>
  </si>
  <si>
    <t>検査結果と治療方針の説明があります</t>
  </si>
  <si>
    <t>今後の方向性などスタッフと相談し決定します</t>
  </si>
  <si>
    <t>地域連携室担当者が転院先や地域に連携をとり，退院後の調整をします</t>
  </si>
  <si>
    <t>転倒予防や院内感染予防などの説明があります
介護教室などに参加しましょう</t>
  </si>
  <si>
    <t>介護認定申請をします
住宅改造には介護保険を利用することができます
詳しくは地域連携担当者へ</t>
  </si>
  <si>
    <t>訪問サービス</t>
  </si>
  <si>
    <t>訪問介護</t>
  </si>
  <si>
    <t>訪問リハビリ</t>
  </si>
  <si>
    <t>入院時症状
/退院時状態</t>
  </si>
  <si>
    <t>〔入院時症状〕</t>
  </si>
  <si>
    <t>〔退院時患者状態〕</t>
  </si>
  <si>
    <t>〔受診１ヵ月患者状態〕</t>
  </si>
  <si>
    <t>意識障害</t>
  </si>
  <si>
    <t>移動能力</t>
  </si>
  <si>
    <t>独歩</t>
  </si>
  <si>
    <t>杖歩行</t>
  </si>
  <si>
    <t>車椅子移動</t>
  </si>
  <si>
    <t>麻痺</t>
  </si>
  <si>
    <t>車椅子介助移動</t>
  </si>
  <si>
    <t>寝たきり</t>
  </si>
  <si>
    <t>言語障害</t>
  </si>
  <si>
    <t>日常生活機能評価※※</t>
  </si>
  <si>
    <t>病院・医院名</t>
  </si>
  <si>
    <t>住   所</t>
  </si>
  <si>
    <t>電話番号</t>
  </si>
  <si>
    <t>合計点：</t>
  </si>
  <si>
    <t>／19点</t>
  </si>
  <si>
    <t>※上記の内容は，あくまでも計画であり，患者さんの状態などにより変更がありますので，ご了承下さい．　　　　　　※※日常生活機能評価では合計点が低い程，できることが多いことになります．</t>
  </si>
  <si>
    <t>治療計画の説明を受けましたので、地域連携診療計画書（患者用及び医療者用）を使っての連携を行うことに同意します。</t>
  </si>
  <si>
    <t>署名：</t>
  </si>
  <si>
    <t>（続柄</t>
  </si>
  <si>
    <t>入浴ができます</t>
  </si>
  <si>
    <t>Pトイレでの排泄となります</t>
  </si>
  <si>
    <t>治療食になります</t>
  </si>
  <si>
    <t>（</t>
  </si>
  <si>
    <t>経管栄養を行います</t>
  </si>
  <si>
    <t>脳卒中と合併症などの基本的な検査をします</t>
  </si>
  <si>
    <t>退院の方向性を決めます。外泊で自宅での生活に慣れましょう</t>
  </si>
  <si>
    <t>２～（</t>
  </si>
  <si>
    <t>その他</t>
  </si>
  <si>
    <t>（</t>
  </si>
  <si>
    <t>）</t>
  </si>
  <si>
    <t>飲食できません</t>
  </si>
  <si>
    <t>通常の食事となります</t>
  </si>
  <si>
    <t>嚥下状態応じた食事提供</t>
  </si>
  <si>
    <t>治療食となります</t>
  </si>
  <si>
    <t>経管栄養となります</t>
  </si>
  <si>
    <t>清拭・洗髪をします</t>
  </si>
  <si>
    <t>シャワー浴ができます</t>
  </si>
  <si>
    <t>入浴ができます</t>
  </si>
  <si>
    <t>入浴ができます</t>
  </si>
  <si>
    <t>導尿</t>
  </si>
  <si>
    <t>持続又は間欠的導尿を行います</t>
  </si>
  <si>
    <t>車椅子</t>
  </si>
  <si>
    <t>杖</t>
  </si>
  <si>
    <t>床上排泄</t>
  </si>
  <si>
    <t>床上排泄を行います</t>
  </si>
  <si>
    <t>上記の移動にてトイレで排泄できます</t>
  </si>
  <si>
    <t>Pトイレ排泄</t>
  </si>
  <si>
    <t>Pトイレ排泄を行います</t>
  </si>
  <si>
    <t>Pトイレ</t>
  </si>
  <si>
    <t>トイレ排泄</t>
  </si>
  <si>
    <t>トイレ排泄を行います</t>
  </si>
  <si>
    <t>）</t>
  </si>
  <si>
    <t>（</t>
  </si>
  <si>
    <t>分類名</t>
  </si>
  <si>
    <t>一般名</t>
  </si>
  <si>
    <t>商品名</t>
  </si>
  <si>
    <t>抗血小板薬</t>
  </si>
  <si>
    <t>シロスタゾール</t>
  </si>
  <si>
    <t>アスピリン</t>
  </si>
  <si>
    <t>チクロピジン</t>
  </si>
  <si>
    <t>クロピドグレル</t>
  </si>
  <si>
    <t>プラビックス</t>
  </si>
  <si>
    <t>抗凝固薬</t>
  </si>
  <si>
    <t>ワルファリン</t>
  </si>
  <si>
    <t>ダビガトラン</t>
  </si>
  <si>
    <t>プラザキサ</t>
  </si>
  <si>
    <t>リバーロキサバン</t>
  </si>
  <si>
    <t>イグザレルト</t>
  </si>
  <si>
    <t>アピキサバン</t>
  </si>
  <si>
    <t>エリキュース</t>
  </si>
  <si>
    <t>抗血栓薬</t>
  </si>
  <si>
    <t>アルガトロバン</t>
  </si>
  <si>
    <t>オザグレルNa</t>
  </si>
  <si>
    <t>脳保護薬</t>
  </si>
  <si>
    <t>エダラボン</t>
  </si>
  <si>
    <t>アルテプラーゼ</t>
  </si>
  <si>
    <t>アクチバシン、グルトパ</t>
  </si>
  <si>
    <t>)</t>
  </si>
  <si>
    <t>退院日：</t>
  </si>
  <si>
    <t>恵寿総合病院</t>
  </si>
  <si>
    <t>公立能登総合病院</t>
  </si>
  <si>
    <t>珠洲市総合病院</t>
  </si>
  <si>
    <t>七尾市富岡町94</t>
  </si>
  <si>
    <t>0767-52-3211</t>
  </si>
  <si>
    <t>七尾市藤橋町ア部6番地4</t>
  </si>
  <si>
    <t>0767-52-6611</t>
  </si>
  <si>
    <t>珠洲市野々江町ユ部1番地１</t>
  </si>
  <si>
    <t>0768-82-1181</t>
  </si>
  <si>
    <t>アスピリン・クロピドグレル配合</t>
  </si>
  <si>
    <t>回復期病院 （</t>
  </si>
  <si>
    <t>右</t>
  </si>
  <si>
    <t>左</t>
  </si>
  <si>
    <t>始_左BS上肢</t>
  </si>
  <si>
    <t>始_左BS手指</t>
  </si>
  <si>
    <t>始_左BS下肢</t>
  </si>
  <si>
    <t>退_左BS上肢</t>
  </si>
  <si>
    <t>退_左BS手指</t>
  </si>
  <si>
    <t>退_左BS下肢</t>
  </si>
  <si>
    <t>T字杖</t>
  </si>
  <si>
    <t>4脚杖</t>
  </si>
  <si>
    <t>装具使用状況などの詳細情報をご記入ください。</t>
  </si>
  <si>
    <t>歩行器</t>
  </si>
  <si>
    <t>.</t>
  </si>
  <si>
    <t>国民健康保険志雄病院</t>
  </si>
  <si>
    <r>
      <t>K</t>
    </r>
    <r>
      <rPr>
        <sz val="11"/>
        <color theme="1"/>
        <rFont val="ＭＳ Ｐゴシック"/>
        <family val="3"/>
      </rPr>
      <t>PSS</t>
    </r>
  </si>
  <si>
    <t>測定なし</t>
  </si>
  <si>
    <t>生活期（１～3ヶ月）</t>
  </si>
  <si>
    <t>生活期</t>
  </si>
  <si>
    <t>転院（生活期病院）</t>
  </si>
  <si>
    <t>血栓溶解薬</t>
  </si>
  <si>
    <t>血栓溶解薬</t>
  </si>
  <si>
    <t>降圧薬</t>
  </si>
  <si>
    <t>□2：部分的麻痺　　　3：完全麻痺</t>
  </si>
  <si>
    <t>短下肢装具</t>
  </si>
  <si>
    <t>長下肢装具</t>
  </si>
  <si>
    <t>血栓回収術</t>
  </si>
  <si>
    <t>リクシアナ</t>
  </si>
  <si>
    <t>抗凝固薬</t>
  </si>
  <si>
    <t>点　滴</t>
  </si>
  <si>
    <t>抗凝固薬</t>
  </si>
  <si>
    <t>手術：血栓回収術</t>
  </si>
  <si>
    <t>抗血小板：なし</t>
  </si>
  <si>
    <t>抗凝固：なし</t>
  </si>
  <si>
    <t>CRP</t>
  </si>
  <si>
    <t>理想体重</t>
  </si>
  <si>
    <t>総ﾘﾝﾊﾟ球数</t>
  </si>
  <si>
    <r>
      <t xml:space="preserve">CONUT
</t>
    </r>
    <r>
      <rPr>
        <sz val="8"/>
        <rFont val="ＭＳ ゴシック"/>
        <family val="3"/>
      </rPr>
      <t>（栄養評価)</t>
    </r>
  </si>
  <si>
    <t>全職種</t>
  </si>
  <si>
    <t>口腔ケアの状態</t>
  </si>
  <si>
    <t>食事中の義歯使用</t>
  </si>
  <si>
    <t>入院直後絶食期間(日)</t>
  </si>
  <si>
    <t>食形態マップコード分類</t>
  </si>
  <si>
    <t>１ｊ</t>
  </si>
  <si>
    <t>０ｊ</t>
  </si>
  <si>
    <t>２－１</t>
  </si>
  <si>
    <t>２－２</t>
  </si>
  <si>
    <t>３</t>
  </si>
  <si>
    <t>４．柔－小</t>
  </si>
  <si>
    <t>４．柔－中</t>
  </si>
  <si>
    <t>４．柔－大</t>
  </si>
  <si>
    <t>４．硬ー小</t>
  </si>
  <si>
    <t>４．硬ー中</t>
  </si>
  <si>
    <t>４．硬ー大</t>
  </si>
  <si>
    <t>一般食（食材配慮あり）</t>
  </si>
  <si>
    <t>一般食（食材配慮なし）</t>
  </si>
  <si>
    <t>日間</t>
  </si>
  <si>
    <t>年齢</t>
  </si>
  <si>
    <t>性別</t>
  </si>
  <si>
    <t>Cr1</t>
  </si>
  <si>
    <t>Cr2</t>
  </si>
  <si>
    <t>Cr3</t>
  </si>
  <si>
    <t xml:space="preserve">＜GFR推算式＞(成人の場合)
GFR(男)=194*Scr-1.094*age-0.287,　GFR(女)=GFR(男)*0.739
</t>
  </si>
  <si>
    <t>ALB</t>
  </si>
  <si>
    <t>TLC</t>
  </si>
  <si>
    <t>T-cho</t>
  </si>
  <si>
    <t>CONUT</t>
  </si>
  <si>
    <t>検査値</t>
  </si>
  <si>
    <t>スコア</t>
  </si>
  <si>
    <t>CRP1</t>
  </si>
  <si>
    <t>CRP2</t>
  </si>
  <si>
    <t>CRP3</t>
  </si>
  <si>
    <t>CONUT1</t>
  </si>
  <si>
    <t>CONUT2</t>
  </si>
  <si>
    <t>CONUT3</t>
  </si>
  <si>
    <t>歯科治療１</t>
  </si>
  <si>
    <t>歯科治療２</t>
  </si>
  <si>
    <t>歯科治療３</t>
  </si>
  <si>
    <t>歯科治療４</t>
  </si>
  <si>
    <t>食欲１</t>
  </si>
  <si>
    <t>食欲２</t>
  </si>
  <si>
    <t>食欲３</t>
  </si>
  <si>
    <t>食欲４</t>
  </si>
  <si>
    <t>誤嚥１</t>
  </si>
  <si>
    <t>誤嚥２</t>
  </si>
  <si>
    <t>誤嚥３</t>
  </si>
  <si>
    <t>誤嚥４</t>
  </si>
  <si>
    <t>とろみ１</t>
  </si>
  <si>
    <t>とろみ２</t>
  </si>
  <si>
    <t>とろみ３</t>
  </si>
  <si>
    <t>とろみ４</t>
  </si>
  <si>
    <t>食形態分類１</t>
  </si>
  <si>
    <t>食形態分類２</t>
  </si>
  <si>
    <t>食形態分類３</t>
  </si>
  <si>
    <t>食形態分類４</t>
  </si>
  <si>
    <t>絶食期間</t>
  </si>
  <si>
    <t>ヘパリン</t>
  </si>
  <si>
    <t>BMI/理想体重</t>
  </si>
  <si>
    <t>記入必要なし</t>
  </si>
  <si>
    <t>記入必要なし</t>
  </si>
  <si>
    <t>記入必要なし</t>
  </si>
  <si>
    <t>記入必要なし</t>
  </si>
  <si>
    <r>
      <t xml:space="preserve">生活期
</t>
    </r>
    <r>
      <rPr>
        <sz val="12"/>
        <rFont val="ＭＳ ゴシック"/>
        <family val="3"/>
      </rPr>
      <t>（回復期終了時から３ヶ月後）</t>
    </r>
  </si>
  <si>
    <t>エドキサバン</t>
  </si>
  <si>
    <t>エドキサバン</t>
  </si>
  <si>
    <t>ｴﾄﾞｷｻﾊﾞﾝ</t>
  </si>
  <si>
    <t>きれい・汚い</t>
  </si>
  <si>
    <t>あり・なし</t>
  </si>
  <si>
    <t>可・楽しみ程度・不可</t>
  </si>
  <si>
    <t>下記以外の職種が記入してもよい</t>
  </si>
  <si>
    <t>(カテーテル)</t>
  </si>
  <si>
    <t>食形態マップでの分類</t>
  </si>
  <si>
    <t>ヘパリン</t>
  </si>
  <si>
    <t>内包前脚進展</t>
  </si>
  <si>
    <t>内包前脚進展に脳室穿破を伴う</t>
  </si>
  <si>
    <t>内包後脚進展</t>
  </si>
  <si>
    <t>内包後脚進展に脳室穿破を伴う</t>
  </si>
  <si>
    <t>内包前後脚進展</t>
  </si>
  <si>
    <t>内包前後脚進展に脳室穿破を伴う</t>
  </si>
  <si>
    <t>視床、視床下部進展</t>
  </si>
  <si>
    <t>視床、視床下部進展に脳室穿破を伴う</t>
  </si>
  <si>
    <t>内包進展、脳室穿破なし</t>
  </si>
  <si>
    <t>内包進展、脳室穿破あり</t>
  </si>
  <si>
    <t>視床、視床下部進展、脳室穿破なし</t>
  </si>
  <si>
    <t>視床、視床下部進展、脳室穿破あり</t>
  </si>
  <si>
    <t>急/回</t>
  </si>
  <si>
    <t>クロピドグレル</t>
  </si>
  <si>
    <r>
      <t>プレタール、コートリズム、シロシナミン、シロスタゾール
シロスレット、</t>
    </r>
    <r>
      <rPr>
        <sz val="14"/>
        <color indexed="8"/>
        <rFont val="ＭＳ Ｐゴシック"/>
        <family val="3"/>
      </rPr>
      <t>プレトモール、ホルダゾール</t>
    </r>
  </si>
  <si>
    <t>ワーファリン、ワルファリンK</t>
  </si>
  <si>
    <t>ワーファリン、ワルファリンK</t>
  </si>
  <si>
    <t>アルガトロバン、スロンノンHI、ノバスタンHI</t>
  </si>
  <si>
    <t>アルガトロバン、スロンノンHI、ノバスタンHI</t>
  </si>
  <si>
    <t>ヘパリンNa、ヘパリンCa、ヘパリンナトリウム
ヘパリンカルシウム</t>
  </si>
  <si>
    <t>ヘパリンNa、ヘパリンCa、ヘパリンナトリウム
ヘパリンカルシウム</t>
  </si>
  <si>
    <t>リクシアナ</t>
  </si>
  <si>
    <t>コンプラビン</t>
  </si>
  <si>
    <t>コンプラビン</t>
  </si>
  <si>
    <t>バイアスピリン、アスピリン、アスファネート、ゼンアスピリン
ニトギス、バッサミン、バファリン、ファモター、タケルダ</t>
  </si>
  <si>
    <t>プラビックス、クロピドグレル</t>
  </si>
  <si>
    <t>プラビックス、クロピドグレル</t>
  </si>
  <si>
    <t>プレタール、コートリズム、シロシナミン、シロスタゾール
シロスレット、プレトモール、ホルダゾール</t>
  </si>
  <si>
    <t>オザグレルNa</t>
  </si>
  <si>
    <t>アスピリン・クロピドグレル配合</t>
  </si>
  <si>
    <t>バイアスピリン、アスピリン、アスファネート、ゼンアスピリン
ニトギス、バッサミン、バファリン、ファモター、タケルダ</t>
  </si>
  <si>
    <t>ラジカット、エダラボン</t>
  </si>
  <si>
    <t>ラジカット、エダラボン</t>
  </si>
  <si>
    <t>ウロキナーゼ</t>
  </si>
  <si>
    <t>ウロキナーゼ</t>
  </si>
  <si>
    <t>主幹動脈閉塞・狭窄の詳細</t>
  </si>
  <si>
    <t>不明</t>
  </si>
  <si>
    <r>
      <t>パナルジン、チクロピジン、</t>
    </r>
    <r>
      <rPr>
        <sz val="14"/>
        <color indexed="8"/>
        <rFont val="ＭＳ Ｐゴシック"/>
        <family val="3"/>
      </rPr>
      <t>マイトジン</t>
    </r>
  </si>
  <si>
    <r>
      <t xml:space="preserve">オザグレルNa、カタクロット、キサンボン、ドメナン、ベガ
</t>
    </r>
    <r>
      <rPr>
        <sz val="14"/>
        <color indexed="8"/>
        <rFont val="ＭＳ Ｐゴシック"/>
        <family val="3"/>
      </rPr>
      <t>オキリコン、オザグレルナトリウム
オザグレル、オサグレン、オザペン</t>
    </r>
    <r>
      <rPr>
        <sz val="14"/>
        <color indexed="8"/>
        <rFont val="ＭＳ Ｐゴシック"/>
        <family val="3"/>
      </rPr>
      <t xml:space="preserve">
キサンボンS</t>
    </r>
  </si>
  <si>
    <t>恵寿総合病院（0210319）</t>
  </si>
  <si>
    <t>公立能登総合病院（0211242）</t>
  </si>
  <si>
    <t>珠洲市総合病院（0510361）</t>
  </si>
  <si>
    <t>経管栄養となります</t>
  </si>
  <si>
    <t>経管栄養となります</t>
  </si>
  <si>
    <t>経管栄養となります</t>
  </si>
  <si>
    <t>パナルジン、チクロピジン、マイトジン</t>
  </si>
  <si>
    <t>オザグレルNa、カタクロット、キサンボン、ドメナン、ベガ
オキリコン、オザグレルナトリウム
オザグレル、オサグレン、オザペン
キサンボンS</t>
  </si>
  <si>
    <t>CT/MASIなど</t>
  </si>
  <si>
    <t>血液検査，CT，MASI，頭部血管造影検査、必要に応じて以下の検査も行います</t>
  </si>
  <si>
    <t>MASI検査</t>
  </si>
  <si>
    <t>訪問診療</t>
  </si>
  <si>
    <t>訪問歯科</t>
  </si>
  <si>
    <t>かかりつけ医などで定期的診察（歯科を含む）・検査を受けましょう</t>
  </si>
  <si>
    <t>ウロナーゼ</t>
  </si>
  <si>
    <t>ウロナーゼ</t>
  </si>
  <si>
    <t>下腿周囲長</t>
  </si>
  <si>
    <t>cm</t>
  </si>
  <si>
    <t>下腿周径（左）_1</t>
  </si>
  <si>
    <t>下腿周径（右）_1</t>
  </si>
  <si>
    <t>下腿周径（左）_2</t>
  </si>
  <si>
    <t>下腿周径（右）_2</t>
  </si>
  <si>
    <t>下腿周径（左）_3</t>
  </si>
  <si>
    <t>下腿周径（右）_3</t>
  </si>
  <si>
    <t>口腔ケア
摂食嚥下評価</t>
  </si>
  <si>
    <t>水分のとろみ</t>
  </si>
  <si>
    <t>FILS</t>
  </si>
  <si>
    <t>Lv.1   
嚥下訓練を行っていない</t>
  </si>
  <si>
    <t>Lv.2   
食物を用いない嚥下訓練を行っている</t>
  </si>
  <si>
    <t>Lv.3   
ごく少量の食物を用いた嚥下訓練を行っている</t>
  </si>
  <si>
    <t>Lv.5   
１〜２食の嚥下食を経口摂取しているが代替栄養も行っている</t>
  </si>
  <si>
    <t>Lv.6   
３食の嚥下食経口摂取が主体で、不足分の代替栄養を行っている</t>
  </si>
  <si>
    <t>Lv.7   
３食の嚥下食を経口摂取している</t>
  </si>
  <si>
    <t>Lv.8   
特別食べにくいものを除いて、３食経口摂取している</t>
  </si>
  <si>
    <t>Lv.9   
食物の制限はなく３食を経口摂取している</t>
  </si>
  <si>
    <t>Lv.10  
摂食嚥下障害に関する問題なし（正常）</t>
  </si>
  <si>
    <t>FILS_2</t>
  </si>
  <si>
    <t>FILS_3</t>
  </si>
  <si>
    <t>提供栄養量</t>
  </si>
  <si>
    <t>FILS_1</t>
  </si>
  <si>
    <t>FILS_4</t>
  </si>
  <si>
    <t>Lv.4   
１食分未満の（楽しみレベルの）嚥下食を経口摂取しているが代替栄養が主体</t>
  </si>
  <si>
    <t>要介護度</t>
  </si>
  <si>
    <t>能登脳卒中地域連携パス ver.14</t>
  </si>
  <si>
    <t>基本情報用紙</t>
  </si>
  <si>
    <t>入力確認</t>
  </si>
  <si>
    <t>退院先</t>
  </si>
  <si>
    <t>リハあり</t>
  </si>
  <si>
    <t>FIM</t>
  </si>
  <si>
    <t>mRS</t>
  </si>
  <si>
    <t>親族</t>
  </si>
  <si>
    <t>介護力</t>
  </si>
  <si>
    <t>生活の場</t>
  </si>
  <si>
    <t>医療機関</t>
  </si>
  <si>
    <t>退院先</t>
  </si>
  <si>
    <t>転院（急性期病院）にて終了</t>
  </si>
  <si>
    <t>利用サービス</t>
  </si>
  <si>
    <t>J1</t>
  </si>
  <si>
    <t>Ⅰ</t>
  </si>
  <si>
    <t>J2</t>
  </si>
  <si>
    <t>Ⅱa</t>
  </si>
  <si>
    <t>A1</t>
  </si>
  <si>
    <t>Ⅱb</t>
  </si>
  <si>
    <t>A2</t>
  </si>
  <si>
    <t>Ⅲa</t>
  </si>
  <si>
    <t>B1</t>
  </si>
  <si>
    <t>Ⅲb</t>
  </si>
  <si>
    <t>B2</t>
  </si>
  <si>
    <t>Ⅳ</t>
  </si>
  <si>
    <t>C1</t>
  </si>
  <si>
    <t>M</t>
  </si>
  <si>
    <t>C2</t>
  </si>
  <si>
    <t>要介護度</t>
  </si>
  <si>
    <t>障害自立度</t>
  </si>
  <si>
    <t>認知症自立度</t>
  </si>
  <si>
    <t>入力シート</t>
  </si>
  <si>
    <t>主病名</t>
  </si>
  <si>
    <t>出血部位</t>
  </si>
  <si>
    <t>その他の出血</t>
  </si>
  <si>
    <t>JCS</t>
  </si>
  <si>
    <t>NIHSS</t>
  </si>
  <si>
    <t>被殻出血CT分類</t>
  </si>
  <si>
    <t>視床出血CT分類</t>
  </si>
  <si>
    <t>塞栓源不明脳塞栓症（ESUS)</t>
  </si>
  <si>
    <t>脳内出血（アミロイドアンギオパチー）</t>
  </si>
  <si>
    <t>その他もしくはTIA</t>
  </si>
  <si>
    <t>手術</t>
  </si>
  <si>
    <t>危険因子</t>
  </si>
  <si>
    <t>点滴</t>
  </si>
  <si>
    <t>抗血小板薬</t>
  </si>
  <si>
    <t>エトキサバン</t>
  </si>
  <si>
    <t>抗凝固薬</t>
  </si>
  <si>
    <t>入院中合併症</t>
  </si>
  <si>
    <t>退院時加療中疾患</t>
  </si>
  <si>
    <t>予防/介護</t>
  </si>
  <si>
    <t>能登脳卒中地域連携協議会　 Ver.14　  2021.09.01</t>
  </si>
  <si>
    <t>急性期/回復期</t>
  </si>
  <si>
    <t>生活期</t>
  </si>
  <si>
    <t>能登脳卒中地域連携協議会　 Ver.14　2021.09.01</t>
  </si>
  <si>
    <t>ベッド</t>
  </si>
  <si>
    <t>生活行動範囲</t>
  </si>
  <si>
    <t>なし</t>
  </si>
  <si>
    <t>サイドケイン</t>
  </si>
  <si>
    <t>歩行補助具</t>
  </si>
  <si>
    <t>装具</t>
  </si>
  <si>
    <t>要介護度_開始</t>
  </si>
  <si>
    <t>要介護度_退院</t>
  </si>
  <si>
    <t>能登脳卒中地域連携協議会　 Ver.14</t>
  </si>
  <si>
    <t>CONUT（栄養評価）</t>
  </si>
  <si>
    <t>FILS</t>
  </si>
  <si>
    <t>経鼻・胃ろう・腸ろう</t>
  </si>
  <si>
    <t>あり・なし</t>
  </si>
  <si>
    <t>能登脳卒中地域連携協議会　 Ver.14</t>
  </si>
  <si>
    <t>能登脳卒中地域連携協議会　 Ver.14  2021.09.01</t>
  </si>
  <si>
    <t>能登脳卒中地域連携協議会　 Ver.14　 2021.09.01</t>
  </si>
  <si>
    <t>日付</t>
  </si>
  <si>
    <t>時刻</t>
  </si>
  <si>
    <t>右</t>
  </si>
  <si>
    <t>現病歴・主訴も記載ください。
セル内の改行はALT+ENTERで行ってください。
文字の大きさの変更は可能です。右クリックしてセルの書式設定で変更出来ます。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</si>
</sst>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_ "/>
    <numFmt numFmtId="178" formatCode="0&quot;点&quot;"/>
    <numFmt numFmtId="179" formatCode="yyyy&quot;年&quot;m&quot;月&quot;d&quot;日&quot;;@"/>
    <numFmt numFmtId="180" formatCode="0_ "/>
    <numFmt numFmtId="181" formatCode="h:mm;@"/>
    <numFmt numFmtId="182" formatCode="[h]:mm"/>
    <numFmt numFmtId="183" formatCode="0.00_ "/>
    <numFmt numFmtId="184" formatCode="yyyy/mm/dd"/>
    <numFmt numFmtId="185" formatCode="yyyy&quot;年&quot;mm&quot;月&quot;dd&quot;日&quot;"/>
    <numFmt numFmtId="186" formatCode="yyyy&quot;年&quot;mm&quot;月&quot;dd&quot;日生&quot;"/>
    <numFmt numFmtId="187" formatCode="0.0_);[Red]\(0.0\)"/>
    <numFmt numFmtId="188" formatCode="yyyy/m/d\ h:mm;@"/>
    <numFmt numFmtId="189" formatCode="0.0000"/>
    <numFmt numFmtId="190" formatCode="0.000"/>
    <numFmt numFmtId="191" formatCode="0.0"/>
  </numFmts>
  <fonts count="94">
    <font>
      <sz val="11"/>
      <color theme="1"/>
      <name val="ＭＳ Ｐゴシック"/>
      <family val="3"/>
    </font>
    <font>
      <sz val="11"/>
      <color indexed="8"/>
      <name val="ＭＳ Ｐゴシック"/>
      <family val="3"/>
    </font>
    <font>
      <sz val="6"/>
      <name val="ＭＳ Ｐゴシック"/>
      <family val="3"/>
    </font>
    <font>
      <sz val="12"/>
      <name val="ＭＳ Ｐゴシック"/>
      <family val="3"/>
    </font>
    <font>
      <sz val="26"/>
      <color indexed="8"/>
      <name val="ＭＳ Ｐゴシック"/>
      <family val="3"/>
    </font>
    <font>
      <sz val="16"/>
      <color indexed="8"/>
      <name val="ＭＳ Ｐゴシック"/>
      <family val="3"/>
    </font>
    <font>
      <sz val="14"/>
      <color indexed="8"/>
      <name val="ＭＳ Ｐゴシック"/>
      <family val="3"/>
    </font>
    <font>
      <sz val="18"/>
      <color indexed="8"/>
      <name val="ＭＳ Ｐゴシック"/>
      <family val="3"/>
    </font>
    <font>
      <sz val="22"/>
      <color indexed="8"/>
      <name val="ＭＳ Ｐゴシック"/>
      <family val="3"/>
    </font>
    <font>
      <sz val="12"/>
      <color indexed="8"/>
      <name val="ＭＳ Ｐゴシック"/>
      <family val="3"/>
    </font>
    <font>
      <sz val="11"/>
      <name val="ＭＳ Ｐゴシック"/>
      <family val="3"/>
    </font>
    <font>
      <sz val="14"/>
      <name val="ＭＳ Ｐゴシック"/>
      <family val="3"/>
    </font>
    <font>
      <sz val="13"/>
      <color indexed="8"/>
      <name val="ＭＳ Ｐゴシック"/>
      <family val="3"/>
    </font>
    <font>
      <sz val="9"/>
      <name val="ＭＳ Ｐゴシック"/>
      <family val="3"/>
    </font>
    <font>
      <b/>
      <sz val="12"/>
      <name val="ＭＳ Ｐゴシック"/>
      <family val="3"/>
    </font>
    <font>
      <b/>
      <sz val="9"/>
      <name val="ＭＳ Ｐゴシック"/>
      <family val="3"/>
    </font>
    <font>
      <b/>
      <sz val="18"/>
      <name val="ＭＳ Ｐゴシック"/>
      <family val="3"/>
    </font>
    <font>
      <b/>
      <sz val="14"/>
      <name val="ＭＳ Ｐゴシック"/>
      <family val="3"/>
    </font>
    <font>
      <b/>
      <sz val="11"/>
      <name val="ＭＳ Ｐゴシック"/>
      <family val="3"/>
    </font>
    <font>
      <sz val="10"/>
      <name val="ＭＳ Ｐゴシック"/>
      <family val="3"/>
    </font>
    <font>
      <b/>
      <sz val="10"/>
      <name val="ＭＳ Ｐゴシック"/>
      <family val="3"/>
    </font>
    <font>
      <sz val="10"/>
      <name val="ＭＳ ゴシック"/>
      <family val="3"/>
    </font>
    <font>
      <b/>
      <sz val="12"/>
      <name val="ＭＳ ゴシック"/>
      <family val="3"/>
    </font>
    <font>
      <sz val="12"/>
      <name val="ＭＳ ゴシック"/>
      <family val="3"/>
    </font>
    <font>
      <b/>
      <sz val="16"/>
      <name val="ＭＳ ゴシック"/>
      <family val="3"/>
    </font>
    <font>
      <sz val="14"/>
      <name val="ＭＳ ゴシック"/>
      <family val="3"/>
    </font>
    <font>
      <sz val="10"/>
      <color indexed="10"/>
      <name val="ＭＳ ゴシック"/>
      <family val="3"/>
    </font>
    <font>
      <i/>
      <sz val="22"/>
      <color indexed="13"/>
      <name val="Broadway BT"/>
      <family val="2"/>
    </font>
    <font>
      <sz val="16"/>
      <color indexed="10"/>
      <name val="ＭＳ Ｐゴシック"/>
      <family val="3"/>
    </font>
    <font>
      <sz val="14"/>
      <color indexed="9"/>
      <name val="ＭＳ Ｐゴシック"/>
      <family val="3"/>
    </font>
    <font>
      <sz val="11"/>
      <name val="ＭＳ ゴシック"/>
      <family val="3"/>
    </font>
    <font>
      <b/>
      <sz val="8"/>
      <name val="ＭＳ Ｐゴシック"/>
      <family val="3"/>
    </font>
    <font>
      <sz val="18"/>
      <name val="ＭＳ Ｐゴシック"/>
      <family val="3"/>
    </font>
    <font>
      <b/>
      <sz val="11"/>
      <color indexed="8"/>
      <name val="ＭＳ Ｐゴシック"/>
      <family val="3"/>
    </font>
    <font>
      <sz val="16"/>
      <color indexed="20"/>
      <name val="ＭＳ Ｐゴシック"/>
      <family val="3"/>
    </font>
    <font>
      <b/>
      <sz val="14"/>
      <name val="ＭＳ ゴシック"/>
      <family val="3"/>
    </font>
    <font>
      <sz val="11"/>
      <color indexed="49"/>
      <name val="ＭＳ Ｐゴシック"/>
      <family val="3"/>
    </font>
    <font>
      <sz val="11"/>
      <color indexed="11"/>
      <name val="ＭＳ Ｐゴシック"/>
      <family val="3"/>
    </font>
    <font>
      <b/>
      <sz val="24"/>
      <name val="ＭＳ ゴシック"/>
      <family val="3"/>
    </font>
    <font>
      <sz val="16"/>
      <name val="ＭＳ ゴシック"/>
      <family val="3"/>
    </font>
    <font>
      <sz val="12"/>
      <color indexed="8"/>
      <name val="ＭＳ ゴシック"/>
      <family val="3"/>
    </font>
    <font>
      <sz val="20"/>
      <color indexed="8"/>
      <name val="ＭＳ Ｐゴシック"/>
      <family val="3"/>
    </font>
    <font>
      <sz val="10"/>
      <name val="Tahoma"/>
      <family val="2"/>
    </font>
    <font>
      <sz val="11"/>
      <color indexed="51"/>
      <name val="ＭＳ Ｐゴシック"/>
      <family val="3"/>
    </font>
    <font>
      <sz val="16"/>
      <name val="ＭＳ Ｐゴシック"/>
      <family val="3"/>
    </font>
    <font>
      <sz val="20"/>
      <color indexed="13"/>
      <name val="ＭＳ Ｐゴシック"/>
      <family val="3"/>
    </font>
    <font>
      <b/>
      <sz val="12"/>
      <color indexed="8"/>
      <name val="Arial"/>
      <family val="2"/>
    </font>
    <font>
      <sz val="12"/>
      <color indexed="8"/>
      <name val="Arial"/>
      <family val="2"/>
    </font>
    <font>
      <sz val="12"/>
      <color indexed="10"/>
      <name val="ＭＳ Ｐゴシック"/>
      <family val="3"/>
    </font>
    <font>
      <b/>
      <sz val="14"/>
      <color indexed="8"/>
      <name val="ＭＳ Ｐゴシック"/>
      <family val="3"/>
    </font>
    <font>
      <sz val="8"/>
      <name val="ＭＳ ゴシック"/>
      <family val="3"/>
    </font>
    <font>
      <sz val="18"/>
      <name val="ＭＳ ゴシック"/>
      <family val="3"/>
    </font>
    <font>
      <sz val="20"/>
      <name val="ＭＳ ゴシック"/>
      <family val="3"/>
    </font>
    <font>
      <sz val="12"/>
      <name val="MS P ゴシック"/>
      <family val="3"/>
    </font>
    <font>
      <sz val="9"/>
      <name val="MS P ゴシック"/>
      <family val="3"/>
    </font>
    <font>
      <sz val="11"/>
      <color indexed="9"/>
      <name val="ＭＳ Ｐゴシック"/>
      <family val="3"/>
    </font>
    <font>
      <sz val="11"/>
      <color indexed="10"/>
      <name val="ＭＳ Ｐゴシック"/>
      <family val="3"/>
    </font>
    <font>
      <sz val="9"/>
      <color indexed="8"/>
      <name val="MS UI Gothic"/>
      <family val="3"/>
    </font>
    <font>
      <sz val="11"/>
      <color indexed="20"/>
      <name val="ＭＳ Ｐゴシック"/>
      <family val="3"/>
    </font>
    <font>
      <sz val="18"/>
      <color indexed="12"/>
      <name val="ＭＳ Ｐゴシック"/>
      <family val="3"/>
    </font>
    <font>
      <sz val="11"/>
      <color indexed="12"/>
      <name val="ＭＳ Ｐゴシック"/>
      <family val="3"/>
    </font>
    <font>
      <sz val="9"/>
      <color indexed="8"/>
      <name val="Meiryo UI"/>
      <family val="3"/>
    </font>
    <font>
      <sz val="11"/>
      <color indexed="13"/>
      <name val="ＭＳ Ｐゴシック"/>
      <family val="3"/>
    </font>
    <font>
      <sz val="13"/>
      <name val="MS P 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6"/>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2"/>
      <name val="ＭＳ Ｐゴシック"/>
      <family val="3"/>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45"/>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20"/>
        <bgColor indexed="64"/>
      </patternFill>
    </fill>
    <fill>
      <patternFill patternType="solid">
        <fgColor indexed="10"/>
        <bgColor indexed="64"/>
      </patternFill>
    </fill>
    <fill>
      <patternFill patternType="solid">
        <fgColor indexed="26"/>
        <bgColor indexed="64"/>
      </patternFill>
    </fill>
    <fill>
      <patternFill patternType="solid">
        <fgColor indexed="11"/>
        <bgColor indexed="64"/>
      </patternFill>
    </fill>
    <fill>
      <patternFill patternType="solid">
        <fgColor indexed="17"/>
        <bgColor indexed="64"/>
      </patternFill>
    </fill>
    <fill>
      <patternFill patternType="solid">
        <fgColor indexed="30"/>
        <bgColor indexed="64"/>
      </patternFill>
    </fill>
    <fill>
      <patternFill patternType="solid">
        <fgColor indexed="12"/>
        <bgColor indexed="64"/>
      </patternFill>
    </fill>
    <fill>
      <patternFill patternType="solid">
        <fgColor indexed="21"/>
        <bgColor indexed="64"/>
      </patternFill>
    </fill>
    <fill>
      <patternFill patternType="solid">
        <fgColor indexed="46"/>
        <bgColor indexed="64"/>
      </patternFill>
    </fill>
    <fill>
      <patternFill patternType="solid">
        <fgColor indexed="40"/>
        <bgColor indexed="64"/>
      </patternFill>
    </fill>
    <fill>
      <patternFill patternType="solid">
        <fgColor indexed="59"/>
        <bgColor indexed="64"/>
      </patternFill>
    </fill>
    <fill>
      <patternFill patternType="solid">
        <fgColor indexed="52"/>
        <bgColor indexed="64"/>
      </patternFill>
    </fill>
    <fill>
      <patternFill patternType="solid">
        <fgColor indexed="22"/>
        <bgColor indexed="64"/>
      </patternFill>
    </fill>
    <fill>
      <patternFill patternType="solid">
        <fgColor indexed="29"/>
        <bgColor indexed="64"/>
      </patternFill>
    </fill>
    <fill>
      <patternFill patternType="solid">
        <fgColor indexed="31"/>
        <bgColor indexed="64"/>
      </patternFill>
    </fill>
    <fill>
      <patternFill patternType="solid">
        <fgColor indexed="57"/>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60"/>
        <bgColor indexed="64"/>
      </patternFill>
    </fill>
    <fill>
      <patternFill patternType="solid">
        <fgColor indexed="53"/>
        <bgColor indexed="64"/>
      </patternFill>
    </fill>
    <fill>
      <patternFill patternType="solid">
        <fgColor rgb="FF00B0F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style="thin"/>
      <top/>
      <bottom/>
    </border>
    <border>
      <left style="thin"/>
      <right/>
      <top/>
      <bottom style="thin"/>
    </border>
    <border>
      <left style="thin"/>
      <right/>
      <top style="thin"/>
      <bottom style="thin"/>
    </border>
    <border>
      <left/>
      <right/>
      <top style="thin"/>
      <bottom/>
    </border>
    <border>
      <left style="thin"/>
      <right/>
      <top style="thin"/>
      <bottom/>
    </border>
    <border>
      <left style="thin"/>
      <right style="thin"/>
      <top style="thin"/>
      <bottom/>
    </border>
    <border>
      <left style="thin"/>
      <right/>
      <top/>
      <bottom/>
    </border>
    <border>
      <left/>
      <right style="medium"/>
      <top/>
      <bottom/>
    </border>
    <border>
      <left/>
      <right/>
      <top/>
      <bottom style="medium"/>
    </border>
    <border>
      <left/>
      <right style="medium"/>
      <top/>
      <bottom style="medium"/>
    </border>
    <border>
      <left style="medium"/>
      <right/>
      <top style="thin"/>
      <bottom/>
    </border>
    <border>
      <left/>
      <right style="medium"/>
      <top style="thin"/>
      <bottom/>
    </border>
    <border>
      <left/>
      <right/>
      <top/>
      <bottom style="thin"/>
    </border>
    <border>
      <left/>
      <right style="medium"/>
      <top/>
      <bottom style="thin"/>
    </border>
    <border>
      <left style="medium"/>
      <right/>
      <top/>
      <bottom/>
    </border>
    <border>
      <left style="medium"/>
      <right/>
      <top/>
      <bottom style="thin"/>
    </border>
    <border>
      <left/>
      <right style="medium"/>
      <top style="medium"/>
      <bottom/>
    </border>
    <border>
      <left style="thin"/>
      <right/>
      <top style="medium"/>
      <bottom style="thin"/>
    </border>
    <border>
      <left/>
      <right/>
      <top style="medium"/>
      <bottom/>
    </border>
    <border>
      <left style="thin"/>
      <right style="medium"/>
      <top style="thin"/>
      <bottom style="thin"/>
    </border>
    <border>
      <left/>
      <right style="thin"/>
      <top/>
      <bottom/>
    </border>
    <border>
      <left style="thin"/>
      <right style="thin"/>
      <top/>
      <bottom style="thin"/>
    </border>
    <border>
      <left/>
      <right style="thin"/>
      <top/>
      <bottom style="thin"/>
    </border>
    <border>
      <left/>
      <right/>
      <top/>
      <bottom style="medium">
        <color indexed="55"/>
      </bottom>
    </border>
    <border>
      <left/>
      <right/>
      <top style="medium">
        <color indexed="55"/>
      </top>
      <bottom style="medium">
        <color indexed="55"/>
      </bottom>
    </border>
    <border>
      <left/>
      <right style="thin"/>
      <top style="thin"/>
      <bottom/>
    </border>
    <border>
      <left/>
      <right style="thin"/>
      <top style="thin"/>
      <bottom style="thin"/>
    </border>
    <border>
      <left style="thin"/>
      <right style="medium"/>
      <top/>
      <bottom style="thin"/>
    </border>
    <border>
      <left style="thin"/>
      <right style="medium"/>
      <top style="medium"/>
      <bottom style="thin"/>
    </border>
    <border>
      <left/>
      <right/>
      <top style="medium"/>
      <bottom style="medium"/>
    </border>
    <border>
      <left style="medium"/>
      <right/>
      <top style="medium"/>
      <bottom/>
    </border>
    <border>
      <left style="thin"/>
      <right/>
      <top style="medium"/>
      <bottom/>
    </border>
    <border>
      <left/>
      <right/>
      <top style="thin"/>
      <bottom style="medium"/>
    </border>
    <border>
      <left style="medium"/>
      <right/>
      <top/>
      <bottom style="medium"/>
    </border>
    <border>
      <left/>
      <right/>
      <top style="medium"/>
      <bottom style="thin"/>
    </border>
    <border>
      <left/>
      <right style="medium"/>
      <top style="medium"/>
      <bottom style="thin"/>
    </border>
    <border>
      <left style="medium"/>
      <right/>
      <top style="thin"/>
      <bottom style="thin"/>
    </border>
    <border>
      <left style="medium"/>
      <right style="medium"/>
      <top style="medium"/>
      <bottom style="medium"/>
    </border>
    <border>
      <left style="medium"/>
      <right style="medium"/>
      <top style="medium"/>
      <bottom style="double"/>
    </border>
    <border>
      <left style="medium"/>
      <right style="medium"/>
      <top/>
      <bottom style="thin"/>
    </border>
    <border>
      <left style="medium"/>
      <right style="medium"/>
      <top style="thin"/>
      <bottom style="thin"/>
    </border>
    <border>
      <left style="thin"/>
      <right/>
      <top style="thin"/>
      <bottom style="medium"/>
    </border>
    <border>
      <left style="medium"/>
      <right style="medium"/>
      <top style="thin"/>
      <bottom style="medium"/>
    </border>
    <border>
      <left style="thin"/>
      <right style="medium"/>
      <top style="double"/>
      <bottom style="thin"/>
    </border>
    <border>
      <left style="thin"/>
      <right style="medium"/>
      <top style="thin"/>
      <bottom style="double"/>
    </border>
    <border>
      <left style="thin"/>
      <right style="medium"/>
      <top style="double"/>
      <bottom style="double"/>
    </border>
    <border>
      <left style="thin"/>
      <right style="medium"/>
      <top style="double"/>
      <bottom style="medium"/>
    </border>
    <border>
      <left style="thin"/>
      <right style="medium"/>
      <top style="thin"/>
      <bottom style="dashed"/>
    </border>
    <border>
      <left style="thin"/>
      <right style="thin"/>
      <top style="medium"/>
      <bottom/>
    </border>
    <border>
      <left style="thin"/>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medium"/>
      <top style="thin"/>
      <bottom style="thin"/>
    </border>
    <border>
      <left style="medium"/>
      <right style="thin"/>
      <top style="thin"/>
      <bottom/>
    </border>
    <border>
      <left style="thin"/>
      <right style="medium"/>
      <top style="thin"/>
      <bottom/>
    </border>
    <border>
      <left style="medium"/>
      <right style="thin"/>
      <top/>
      <bottom style="thin"/>
    </border>
    <border diagonalUp="1" diagonalDown="1">
      <left/>
      <right/>
      <top style="thin"/>
      <bottom/>
      <diagonal style="thin"/>
    </border>
    <border diagonalUp="1" diagonalDown="1">
      <left/>
      <right style="medium"/>
      <top style="thin"/>
      <bottom/>
      <diagonal style="thin"/>
    </border>
    <border diagonalUp="1" diagonalDown="1">
      <left/>
      <right/>
      <top/>
      <bottom/>
      <diagonal style="thin"/>
    </border>
    <border diagonalUp="1" diagonalDown="1">
      <left/>
      <right style="medium"/>
      <top/>
      <bottom/>
      <diagonal style="thin"/>
    </border>
    <border diagonalUp="1" diagonalDown="1">
      <left style="medium"/>
      <right/>
      <top style="thin"/>
      <bottom/>
      <diagonal style="thin"/>
    </border>
    <border diagonalUp="1" diagonalDown="1">
      <left style="medium"/>
      <right/>
      <top/>
      <bottom/>
      <diagonal style="thin"/>
    </border>
    <border>
      <left style="medium"/>
      <right style="thin"/>
      <top style="medium"/>
      <bottom style="thin"/>
    </border>
    <border>
      <left style="thin"/>
      <right style="thin"/>
      <top style="medium"/>
      <bottom style="thin"/>
    </border>
    <border>
      <left/>
      <right style="thin"/>
      <top style="medium"/>
      <bottom style="thin"/>
    </border>
    <border>
      <left/>
      <right style="thin"/>
      <top style="medium"/>
      <bottom/>
    </border>
    <border>
      <left/>
      <right style="thin"/>
      <top style="thin"/>
      <bottom style="medium"/>
    </border>
    <border>
      <left/>
      <right style="thin"/>
      <top/>
      <bottom style="medium"/>
    </border>
    <border>
      <left style="medium"/>
      <right/>
      <top style="medium"/>
      <bottom style="medium"/>
    </border>
    <border>
      <left/>
      <right style="medium"/>
      <top style="medium"/>
      <bottom style="medium"/>
    </border>
    <border>
      <left style="medium"/>
      <right/>
      <top style="medium"/>
      <bottom style="thin"/>
    </border>
    <border>
      <left style="thin"/>
      <right style="thin"/>
      <top style="medium"/>
      <bottom style="double"/>
    </border>
    <border>
      <left style="thin"/>
      <right/>
      <top style="medium"/>
      <bottom style="double"/>
    </border>
    <border>
      <left/>
      <right/>
      <top style="medium"/>
      <bottom style="double"/>
    </border>
    <border>
      <left style="medium"/>
      <right/>
      <top style="medium"/>
      <bottom style="double"/>
    </border>
    <border>
      <left/>
      <right style="thin"/>
      <top style="medium"/>
      <bottom style="double"/>
    </border>
    <border>
      <left style="thin"/>
      <right style="medium"/>
      <top style="medium"/>
      <bottom style="double"/>
    </border>
    <border>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style="medium"/>
      <right style="thin"/>
      <top/>
      <bottom style="medium"/>
    </border>
    <border>
      <left style="thin"/>
      <right style="medium"/>
      <top style="medium"/>
      <bottom/>
    </border>
    <border>
      <left style="medium"/>
      <right/>
      <top/>
      <bottom style="double"/>
    </border>
    <border>
      <left/>
      <right style="thin"/>
      <top/>
      <bottom style="double"/>
    </border>
    <border>
      <left style="thin"/>
      <right style="thin"/>
      <top style="thin"/>
      <bottom style="double"/>
    </border>
    <border>
      <left style="medium"/>
      <right style="thin"/>
      <top style="thin"/>
      <bottom style="double"/>
    </border>
    <border>
      <left style="medium"/>
      <right/>
      <top style="thin"/>
      <bottom style="medium"/>
    </border>
    <border>
      <left/>
      <right style="thin"/>
      <top style="medium"/>
      <bottom style="medium"/>
    </border>
    <border>
      <left style="double"/>
      <right/>
      <top style="thin"/>
      <bottom style="thin"/>
    </border>
    <border>
      <left style="thin"/>
      <right style="double"/>
      <top style="thin"/>
      <bottom style="thin"/>
    </border>
    <border>
      <left style="thin"/>
      <right/>
      <top style="medium"/>
      <bottom style="medium"/>
    </border>
    <border>
      <left style="double"/>
      <right/>
      <top style="thin"/>
      <bottom/>
    </border>
    <border>
      <left style="double"/>
      <right/>
      <top/>
      <bottom/>
    </border>
    <border>
      <left style="double"/>
      <right/>
      <top/>
      <bottom style="medium"/>
    </border>
    <border>
      <left style="thin"/>
      <right style="double"/>
      <top style="medium"/>
      <bottom style="thin"/>
    </border>
    <border>
      <left/>
      <right/>
      <top style="thin"/>
      <bottom style="double"/>
    </border>
    <border>
      <left/>
      <right style="medium"/>
      <top style="thin"/>
      <bottom style="double"/>
    </border>
    <border>
      <left style="thin"/>
      <right style="double"/>
      <top style="thin"/>
      <bottom style="medium"/>
    </border>
    <border>
      <left style="thin"/>
      <right style="thin"/>
      <top style="double"/>
      <bottom style="thin"/>
    </border>
    <border>
      <left style="medium"/>
      <right/>
      <top style="double"/>
      <bottom/>
    </border>
    <border>
      <left/>
      <right/>
      <top style="double"/>
      <bottom/>
    </border>
    <border>
      <left/>
      <right style="thin"/>
      <top style="double"/>
      <bottom/>
    </border>
    <border>
      <left style="double"/>
      <right style="thin"/>
      <top style="medium"/>
      <bottom style="double"/>
    </border>
    <border>
      <left style="thin"/>
      <right/>
      <top style="double"/>
      <bottom/>
    </border>
    <border>
      <left style="double"/>
      <right/>
      <top style="double"/>
      <bottom style="thin"/>
    </border>
    <border>
      <left/>
      <right/>
      <top style="double"/>
      <bottom style="thin"/>
    </border>
    <border>
      <left/>
      <right style="thin"/>
      <top style="double"/>
      <bottom style="thin"/>
    </border>
    <border>
      <left style="medium"/>
      <right/>
      <top style="double"/>
      <bottom style="medium"/>
    </border>
    <border>
      <left/>
      <right/>
      <top style="double"/>
      <bottom style="medium"/>
    </border>
    <border>
      <left/>
      <right style="medium"/>
      <top style="double"/>
      <bottom style="medium"/>
    </border>
    <border>
      <left/>
      <right/>
      <top/>
      <bottom style="double"/>
    </border>
    <border>
      <left/>
      <right style="medium"/>
      <top/>
      <bottom style="double"/>
    </border>
    <border>
      <left/>
      <right style="medium"/>
      <top style="double"/>
      <bottom/>
    </border>
    <border>
      <left style="medium"/>
      <right/>
      <top style="double"/>
      <bottom style="double"/>
    </border>
    <border>
      <left/>
      <right/>
      <top style="double"/>
      <bottom style="double"/>
    </border>
    <border>
      <left/>
      <right style="medium"/>
      <top style="double"/>
      <bottom style="double"/>
    </border>
    <border>
      <left style="medium"/>
      <right style="thin"/>
      <top style="medium"/>
      <bottom/>
    </border>
    <border>
      <left style="medium"/>
      <right style="thin"/>
      <top/>
      <bottom/>
    </border>
    <border>
      <left style="medium"/>
      <right/>
      <top style="thin"/>
      <bottom style="dashed"/>
    </border>
    <border>
      <left/>
      <right/>
      <top style="thin"/>
      <bottom style="dashed"/>
    </border>
    <border>
      <left/>
      <right style="medium"/>
      <top style="thin"/>
      <bottom style="dashed"/>
    </border>
    <border>
      <left style="medium"/>
      <right style="medium"/>
      <top style="medium"/>
      <bottom style="thin"/>
    </border>
    <border>
      <left style="thin"/>
      <right/>
      <top style="thin"/>
      <bottom style="double"/>
    </border>
    <border>
      <left/>
      <right style="thin"/>
      <top style="thin"/>
      <bottom style="double"/>
    </border>
    <border>
      <left style="medium"/>
      <right/>
      <top style="thin"/>
      <bottom style="double"/>
    </border>
    <border>
      <left style="medium"/>
      <right/>
      <top style="dashed"/>
      <bottom style="thin"/>
    </border>
    <border>
      <left/>
      <right/>
      <top style="dashed"/>
      <bottom style="thin"/>
    </border>
    <border>
      <left/>
      <right style="medium"/>
      <top style="dashed"/>
      <bottom style="thin"/>
    </border>
    <border>
      <left style="thin"/>
      <right style="medium"/>
      <top/>
      <bottom/>
    </border>
    <border>
      <left style="thin"/>
      <right style="medium"/>
      <top/>
      <bottom style="double"/>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1"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1" fillId="31" borderId="4" applyNumberFormat="0" applyAlignment="0" applyProtection="0"/>
    <xf numFmtId="0" fontId="1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 fillId="0" borderId="0">
      <alignment vertical="center"/>
      <protection/>
    </xf>
    <xf numFmtId="0" fontId="1" fillId="0" borderId="0">
      <alignment vertical="center"/>
      <protection/>
    </xf>
    <xf numFmtId="0" fontId="10" fillId="0" borderId="0">
      <alignment vertical="center"/>
      <protection/>
    </xf>
    <xf numFmtId="0" fontId="10" fillId="0" borderId="0">
      <alignment/>
      <protection/>
    </xf>
    <xf numFmtId="0" fontId="1" fillId="0" borderId="0">
      <alignment vertical="center"/>
      <protection/>
    </xf>
    <xf numFmtId="0" fontId="92" fillId="32" borderId="0" applyNumberFormat="0" applyBorder="0" applyAlignment="0" applyProtection="0"/>
  </cellStyleXfs>
  <cellXfs count="2339">
    <xf numFmtId="0" fontId="0" fillId="0" borderId="0" xfId="0" applyAlignment="1">
      <alignment vertical="center"/>
    </xf>
    <xf numFmtId="0" fontId="0" fillId="0" borderId="0" xfId="62">
      <alignment vertical="center"/>
      <protection/>
    </xf>
    <xf numFmtId="0" fontId="10" fillId="0" borderId="0" xfId="61">
      <alignment vertical="center"/>
      <protection/>
    </xf>
    <xf numFmtId="0" fontId="0" fillId="0" borderId="0" xfId="62" applyBorder="1" applyAlignment="1">
      <alignment vertical="center"/>
      <protection/>
    </xf>
    <xf numFmtId="0" fontId="0" fillId="0" borderId="10" xfId="62" applyBorder="1" applyProtection="1">
      <alignment vertical="center"/>
      <protection locked="0"/>
    </xf>
    <xf numFmtId="0" fontId="0" fillId="0" borderId="10" xfId="62" applyBorder="1" applyAlignment="1" applyProtection="1">
      <alignment vertical="center"/>
      <protection locked="0"/>
    </xf>
    <xf numFmtId="0" fontId="0" fillId="0" borderId="10" xfId="62" applyBorder="1">
      <alignment vertical="center"/>
      <protection/>
    </xf>
    <xf numFmtId="0" fontId="10" fillId="0" borderId="0" xfId="68">
      <alignment/>
      <protection/>
    </xf>
    <xf numFmtId="0" fontId="10" fillId="0" borderId="0" xfId="68" applyFont="1">
      <alignment/>
      <protection/>
    </xf>
    <xf numFmtId="0" fontId="10" fillId="0" borderId="0" xfId="68" applyBorder="1" applyAlignment="1">
      <alignment vertical="center"/>
      <protection/>
    </xf>
    <xf numFmtId="0" fontId="19" fillId="0" borderId="0" xfId="68" applyFont="1" applyBorder="1" applyAlignment="1">
      <alignment vertical="center"/>
      <protection/>
    </xf>
    <xf numFmtId="0" fontId="21" fillId="33" borderId="0" xfId="72" applyFont="1" applyFill="1" applyAlignment="1">
      <alignment horizontal="center" vertical="center"/>
      <protection/>
    </xf>
    <xf numFmtId="0" fontId="21" fillId="33" borderId="0" xfId="72" applyFont="1" applyFill="1" applyAlignment="1">
      <alignment vertical="center"/>
      <protection/>
    </xf>
    <xf numFmtId="0" fontId="21" fillId="33" borderId="0" xfId="72" applyFont="1" applyFill="1" applyBorder="1" applyAlignment="1">
      <alignment vertical="center"/>
      <protection/>
    </xf>
    <xf numFmtId="0" fontId="25" fillId="34" borderId="11" xfId="72" applyFont="1" applyFill="1" applyBorder="1" applyAlignment="1">
      <alignment horizontal="center" vertical="center"/>
      <protection/>
    </xf>
    <xf numFmtId="0" fontId="21" fillId="33" borderId="0" xfId="73" applyFont="1" applyFill="1" applyBorder="1" applyAlignment="1">
      <alignment horizontal="right"/>
      <protection/>
    </xf>
    <xf numFmtId="0" fontId="23" fillId="33" borderId="0" xfId="72" applyFont="1" applyFill="1" applyBorder="1" applyAlignment="1">
      <alignment horizontal="left" vertical="center"/>
      <protection/>
    </xf>
    <xf numFmtId="0" fontId="21" fillId="33" borderId="0" xfId="72" applyFont="1" applyFill="1" applyBorder="1" applyAlignment="1">
      <alignment horizontal="center" vertical="center"/>
      <protection/>
    </xf>
    <xf numFmtId="0" fontId="26" fillId="33" borderId="0" xfId="72" applyFont="1" applyFill="1" applyAlignment="1">
      <alignment vertical="center"/>
      <protection/>
    </xf>
    <xf numFmtId="0" fontId="0" fillId="35" borderId="10" xfId="0" applyFill="1" applyBorder="1" applyAlignment="1">
      <alignment vertical="center"/>
    </xf>
    <xf numFmtId="0" fontId="0" fillId="36" borderId="10" xfId="0" applyFill="1" applyBorder="1" applyAlignment="1">
      <alignment vertical="center"/>
    </xf>
    <xf numFmtId="0" fontId="0" fillId="37" borderId="10" xfId="0" applyFill="1" applyBorder="1" applyAlignment="1">
      <alignment vertical="center"/>
    </xf>
    <xf numFmtId="0" fontId="0" fillId="35" borderId="12" xfId="0" applyFill="1" applyBorder="1" applyAlignment="1">
      <alignment vertical="center"/>
    </xf>
    <xf numFmtId="0" fontId="1" fillId="0" borderId="0" xfId="71">
      <alignment vertical="center"/>
      <protection/>
    </xf>
    <xf numFmtId="0" fontId="1" fillId="0" borderId="0" xfId="71" applyFont="1">
      <alignment vertical="center"/>
      <protection/>
    </xf>
    <xf numFmtId="0" fontId="6" fillId="0" borderId="0" xfId="71" applyFont="1">
      <alignment vertical="center"/>
      <protection/>
    </xf>
    <xf numFmtId="0" fontId="5" fillId="0" borderId="0" xfId="71" applyFont="1">
      <alignment vertical="center"/>
      <protection/>
    </xf>
    <xf numFmtId="0" fontId="0" fillId="38" borderId="10" xfId="0" applyFill="1" applyBorder="1" applyAlignment="1">
      <alignment vertical="center"/>
    </xf>
    <xf numFmtId="0" fontId="1" fillId="0" borderId="10" xfId="62" applyFont="1" applyBorder="1">
      <alignment vertical="center"/>
      <protection/>
    </xf>
    <xf numFmtId="0" fontId="1" fillId="0" borderId="10" xfId="62" applyFont="1" applyBorder="1">
      <alignment vertical="center"/>
      <protection/>
    </xf>
    <xf numFmtId="0" fontId="0" fillId="39" borderId="10" xfId="0" applyFill="1" applyBorder="1" applyAlignment="1">
      <alignment vertical="center"/>
    </xf>
    <xf numFmtId="0" fontId="10" fillId="39" borderId="10" xfId="61" applyFill="1" applyBorder="1">
      <alignment vertical="center"/>
      <protection/>
    </xf>
    <xf numFmtId="0" fontId="10" fillId="39" borderId="10" xfId="68" applyFill="1" applyBorder="1">
      <alignment/>
      <protection/>
    </xf>
    <xf numFmtId="0" fontId="25" fillId="34" borderId="13" xfId="72" applyFont="1" applyFill="1" applyBorder="1" applyAlignment="1">
      <alignment vertical="center" shrinkToFit="1"/>
      <protection/>
    </xf>
    <xf numFmtId="0" fontId="25" fillId="34" borderId="14" xfId="72" applyFont="1" applyFill="1" applyBorder="1" applyAlignment="1">
      <alignment vertical="center" shrinkToFit="1"/>
      <protection/>
    </xf>
    <xf numFmtId="0" fontId="11" fillId="34" borderId="14" xfId="72" applyFont="1" applyFill="1" applyBorder="1" applyAlignment="1">
      <alignment vertical="center" shrinkToFit="1"/>
      <protection/>
    </xf>
    <xf numFmtId="0" fontId="25" fillId="34" borderId="14" xfId="72" applyFont="1" applyFill="1" applyBorder="1" applyAlignment="1">
      <alignment horizontal="left" vertical="center" shrinkToFit="1"/>
      <protection/>
    </xf>
    <xf numFmtId="0" fontId="11" fillId="34" borderId="15" xfId="72" applyFont="1" applyFill="1" applyBorder="1" applyAlignment="1">
      <alignment vertical="center" shrinkToFit="1"/>
      <protection/>
    </xf>
    <xf numFmtId="0" fontId="25" fillId="34" borderId="16" xfId="72" applyFont="1" applyFill="1" applyBorder="1" applyAlignment="1">
      <alignment vertical="center" shrinkToFit="1"/>
      <protection/>
    </xf>
    <xf numFmtId="0" fontId="21" fillId="33" borderId="10" xfId="72" applyFont="1" applyFill="1" applyBorder="1" applyAlignment="1">
      <alignment vertical="center"/>
      <protection/>
    </xf>
    <xf numFmtId="0" fontId="21" fillId="33" borderId="10" xfId="72" applyFont="1" applyFill="1" applyBorder="1" applyAlignment="1">
      <alignment horizontal="center" vertical="center"/>
      <protection/>
    </xf>
    <xf numFmtId="0" fontId="0" fillId="0" borderId="10" xfId="0" applyBorder="1" applyAlignment="1">
      <alignment vertical="center"/>
    </xf>
    <xf numFmtId="0" fontId="0" fillId="35" borderId="17" xfId="0" applyFill="1" applyBorder="1" applyAlignment="1">
      <alignment vertical="center"/>
    </xf>
    <xf numFmtId="0" fontId="10" fillId="39" borderId="10" xfId="68" applyFont="1" applyFill="1" applyBorder="1">
      <alignment/>
      <protection/>
    </xf>
    <xf numFmtId="0" fontId="10" fillId="39" borderId="10" xfId="61" applyFont="1" applyFill="1" applyBorder="1">
      <alignment vertical="center"/>
      <protection/>
    </xf>
    <xf numFmtId="0" fontId="0" fillId="38" borderId="0" xfId="0" applyFill="1" applyAlignment="1">
      <alignment vertical="center"/>
    </xf>
    <xf numFmtId="0" fontId="0" fillId="0" borderId="0" xfId="62" applyAlignment="1">
      <alignment horizontal="left" vertical="center"/>
      <protection/>
    </xf>
    <xf numFmtId="0" fontId="9" fillId="0" borderId="0" xfId="62" applyFont="1">
      <alignment vertical="center"/>
      <protection/>
    </xf>
    <xf numFmtId="0" fontId="0" fillId="38" borderId="18" xfId="62" applyFill="1" applyBorder="1" applyAlignment="1">
      <alignment vertical="center" wrapText="1"/>
      <protection/>
    </xf>
    <xf numFmtId="0" fontId="0" fillId="0" borderId="0" xfId="62" applyFill="1" applyBorder="1" applyAlignment="1" applyProtection="1">
      <alignment vertical="center" wrapText="1"/>
      <protection locked="0"/>
    </xf>
    <xf numFmtId="0" fontId="0" fillId="38" borderId="0" xfId="62" applyFill="1" applyBorder="1" applyAlignment="1">
      <alignment vertical="center" wrapText="1"/>
      <protection/>
    </xf>
    <xf numFmtId="0" fontId="0" fillId="38" borderId="19" xfId="62" applyFill="1" applyBorder="1" applyAlignment="1">
      <alignment vertical="center" wrapText="1"/>
      <protection/>
    </xf>
    <xf numFmtId="0" fontId="10" fillId="33" borderId="20" xfId="62" applyFont="1" applyFill="1" applyBorder="1" applyAlignment="1">
      <alignment horizontal="right" vertical="center" wrapText="1"/>
      <protection/>
    </xf>
    <xf numFmtId="0" fontId="10" fillId="33" borderId="21" xfId="62" applyFont="1" applyFill="1" applyBorder="1" applyAlignment="1">
      <alignment vertical="center" wrapText="1"/>
      <protection/>
    </xf>
    <xf numFmtId="0" fontId="0" fillId="0" borderId="0" xfId="62" applyAlignment="1">
      <alignment vertical="center" wrapText="1"/>
      <protection/>
    </xf>
    <xf numFmtId="0" fontId="6" fillId="40" borderId="22" xfId="71" applyFont="1" applyFill="1" applyBorder="1" applyAlignment="1">
      <alignment vertical="center" wrapText="1"/>
      <protection/>
    </xf>
    <xf numFmtId="0" fontId="6" fillId="40" borderId="15" xfId="71" applyFont="1" applyFill="1" applyBorder="1" applyAlignment="1">
      <alignment horizontal="right" vertical="center" wrapText="1"/>
      <protection/>
    </xf>
    <xf numFmtId="0" fontId="6" fillId="40" borderId="15" xfId="71" applyFont="1" applyFill="1" applyBorder="1" applyAlignment="1">
      <alignment vertical="center" wrapText="1"/>
      <protection/>
    </xf>
    <xf numFmtId="0" fontId="6" fillId="40" borderId="23" xfId="71" applyFont="1" applyFill="1" applyBorder="1" applyAlignment="1">
      <alignment vertical="center" wrapText="1"/>
      <protection/>
    </xf>
    <xf numFmtId="0" fontId="1" fillId="38" borderId="15" xfId="71" applyFill="1" applyBorder="1" applyAlignment="1">
      <alignment vertical="center" wrapText="1"/>
      <protection/>
    </xf>
    <xf numFmtId="0" fontId="6" fillId="40" borderId="24" xfId="71" applyFont="1" applyFill="1" applyBorder="1" applyAlignment="1">
      <alignment vertical="center" wrapText="1"/>
      <protection/>
    </xf>
    <xf numFmtId="0" fontId="6" fillId="40" borderId="25" xfId="71" applyFont="1" applyFill="1" applyBorder="1" applyAlignment="1">
      <alignment vertical="center" wrapText="1"/>
      <protection/>
    </xf>
    <xf numFmtId="0" fontId="1" fillId="38" borderId="24" xfId="71" applyFill="1" applyBorder="1" applyAlignment="1">
      <alignment vertical="center" wrapText="1"/>
      <protection/>
    </xf>
    <xf numFmtId="0" fontId="1" fillId="41" borderId="22" xfId="71" applyFill="1" applyBorder="1" applyAlignment="1">
      <alignment vertical="center" wrapText="1"/>
      <protection/>
    </xf>
    <xf numFmtId="0" fontId="1" fillId="41" borderId="23" xfId="71" applyFill="1" applyBorder="1" applyAlignment="1">
      <alignment vertical="center" wrapText="1"/>
      <protection/>
    </xf>
    <xf numFmtId="0" fontId="1" fillId="38" borderId="23" xfId="71" applyFill="1" applyBorder="1" applyAlignment="1">
      <alignment vertical="center" wrapText="1"/>
      <protection/>
    </xf>
    <xf numFmtId="0" fontId="1" fillId="41" borderId="26" xfId="71" applyFill="1" applyBorder="1" applyAlignment="1">
      <alignment vertical="center" wrapText="1"/>
      <protection/>
    </xf>
    <xf numFmtId="0" fontId="1" fillId="41" borderId="19" xfId="71" applyFill="1" applyBorder="1" applyAlignment="1">
      <alignment vertical="center" wrapText="1"/>
      <protection/>
    </xf>
    <xf numFmtId="0" fontId="1" fillId="38" borderId="0" xfId="71" applyFill="1" applyBorder="1" applyAlignment="1">
      <alignment vertical="center" wrapText="1"/>
      <protection/>
    </xf>
    <xf numFmtId="0" fontId="1" fillId="38" borderId="19" xfId="71" applyFill="1" applyBorder="1" applyAlignment="1">
      <alignment vertical="center" wrapText="1"/>
      <protection/>
    </xf>
    <xf numFmtId="0" fontId="1" fillId="41" borderId="15" xfId="71" applyFill="1" applyBorder="1" applyAlignment="1">
      <alignment vertical="center" wrapText="1"/>
      <protection/>
    </xf>
    <xf numFmtId="0" fontId="1" fillId="40" borderId="22" xfId="71" applyFill="1" applyBorder="1" applyAlignment="1">
      <alignment vertical="center" wrapText="1"/>
      <protection/>
    </xf>
    <xf numFmtId="0" fontId="1" fillId="40" borderId="15" xfId="71" applyFill="1" applyBorder="1" applyAlignment="1">
      <alignment vertical="center" wrapText="1"/>
      <protection/>
    </xf>
    <xf numFmtId="0" fontId="1" fillId="40" borderId="23" xfId="71" applyFill="1" applyBorder="1" applyAlignment="1">
      <alignment vertical="center" wrapText="1"/>
      <protection/>
    </xf>
    <xf numFmtId="0" fontId="1" fillId="40" borderId="0" xfId="71" applyFill="1" applyAlignment="1">
      <alignment vertical="center" wrapText="1"/>
      <protection/>
    </xf>
    <xf numFmtId="0" fontId="6" fillId="40" borderId="0" xfId="71" applyFont="1" applyFill="1" applyAlignment="1">
      <alignment vertical="center" wrapText="1"/>
      <protection/>
    </xf>
    <xf numFmtId="0" fontId="1" fillId="40" borderId="19" xfId="71" applyFill="1" applyBorder="1" applyAlignment="1">
      <alignment vertical="center" wrapText="1"/>
      <protection/>
    </xf>
    <xf numFmtId="0" fontId="1" fillId="40" borderId="26" xfId="71" applyFill="1" applyBorder="1" applyAlignment="1">
      <alignment vertical="center" wrapText="1"/>
      <protection/>
    </xf>
    <xf numFmtId="0" fontId="1" fillId="40" borderId="0" xfId="71" applyFill="1" applyBorder="1" applyAlignment="1">
      <alignment vertical="center" wrapText="1"/>
      <protection/>
    </xf>
    <xf numFmtId="0" fontId="1" fillId="41" borderId="0" xfId="71" applyFill="1" applyBorder="1" applyAlignment="1">
      <alignment vertical="center" wrapText="1"/>
      <protection/>
    </xf>
    <xf numFmtId="0" fontId="1" fillId="42" borderId="0" xfId="71" applyFill="1" applyBorder="1" applyAlignment="1">
      <alignment vertical="center" wrapText="1"/>
      <protection/>
    </xf>
    <xf numFmtId="0" fontId="1" fillId="42" borderId="0" xfId="71" applyFill="1" applyBorder="1" applyAlignment="1">
      <alignment horizontal="right" vertical="center" wrapText="1"/>
      <protection/>
    </xf>
    <xf numFmtId="0" fontId="1" fillId="42" borderId="19" xfId="71" applyFill="1" applyBorder="1" applyAlignment="1">
      <alignment vertical="center" wrapText="1"/>
      <protection/>
    </xf>
    <xf numFmtId="0" fontId="1" fillId="42" borderId="26" xfId="71" applyFill="1" applyBorder="1" applyAlignment="1">
      <alignment vertical="center" wrapText="1"/>
      <protection/>
    </xf>
    <xf numFmtId="0" fontId="1" fillId="41" borderId="0" xfId="71" applyFill="1" applyAlignment="1">
      <alignment vertical="center" wrapText="1"/>
      <protection/>
    </xf>
    <xf numFmtId="0" fontId="1" fillId="42" borderId="0" xfId="71" applyFill="1" applyAlignment="1">
      <alignment vertical="center" wrapText="1"/>
      <protection/>
    </xf>
    <xf numFmtId="0" fontId="9" fillId="40" borderId="27" xfId="71" applyFont="1" applyFill="1" applyBorder="1" applyAlignment="1">
      <alignment horizontal="right" vertical="center" wrapText="1"/>
      <protection/>
    </xf>
    <xf numFmtId="0" fontId="9" fillId="40" borderId="25" xfId="71" applyFont="1" applyFill="1" applyBorder="1" applyAlignment="1">
      <alignment vertical="center" wrapText="1"/>
      <protection/>
    </xf>
    <xf numFmtId="0" fontId="9" fillId="40" borderId="27" xfId="71" applyFont="1" applyFill="1" applyBorder="1" applyAlignment="1">
      <alignment vertical="center" wrapText="1"/>
      <protection/>
    </xf>
    <xf numFmtId="0" fontId="9" fillId="40" borderId="24" xfId="71" applyFont="1" applyFill="1" applyBorder="1" applyAlignment="1">
      <alignment horizontal="right" vertical="center" wrapText="1"/>
      <protection/>
    </xf>
    <xf numFmtId="0" fontId="9" fillId="40" borderId="15" xfId="71" applyFont="1" applyFill="1" applyBorder="1" applyAlignment="1">
      <alignment vertical="center" wrapText="1"/>
      <protection/>
    </xf>
    <xf numFmtId="0" fontId="1" fillId="41" borderId="24" xfId="71" applyFill="1" applyBorder="1" applyAlignment="1">
      <alignment horizontal="right" vertical="center" wrapText="1"/>
      <protection/>
    </xf>
    <xf numFmtId="0" fontId="1" fillId="41" borderId="24" xfId="71" applyFill="1" applyBorder="1" applyAlignment="1">
      <alignment vertical="center" wrapText="1"/>
      <protection/>
    </xf>
    <xf numFmtId="0" fontId="1" fillId="41" borderId="24" xfId="71" applyFill="1" applyBorder="1" applyAlignment="1">
      <alignment horizontal="center" vertical="center" wrapText="1"/>
      <protection/>
    </xf>
    <xf numFmtId="0" fontId="1" fillId="41" borderId="27" xfId="71" applyFill="1" applyBorder="1" applyAlignment="1">
      <alignment vertical="center" wrapText="1"/>
      <protection/>
    </xf>
    <xf numFmtId="0" fontId="1" fillId="41" borderId="25" xfId="71" applyFill="1" applyBorder="1" applyAlignment="1">
      <alignment horizontal="center" vertical="center" wrapText="1"/>
      <protection/>
    </xf>
    <xf numFmtId="0" fontId="1" fillId="40" borderId="24" xfId="71" applyFill="1" applyBorder="1" applyAlignment="1">
      <alignment vertical="center" wrapText="1"/>
      <protection/>
    </xf>
    <xf numFmtId="0" fontId="1" fillId="40" borderId="25" xfId="71" applyFill="1" applyBorder="1" applyAlignment="1">
      <alignment vertical="center" wrapText="1"/>
      <protection/>
    </xf>
    <xf numFmtId="0" fontId="1" fillId="38" borderId="25" xfId="71" applyFill="1" applyBorder="1" applyAlignment="1">
      <alignment vertical="center" wrapText="1"/>
      <protection/>
    </xf>
    <xf numFmtId="0" fontId="1" fillId="38" borderId="22" xfId="71" applyFill="1" applyBorder="1" applyAlignment="1">
      <alignment vertical="center" wrapText="1"/>
      <protection/>
    </xf>
    <xf numFmtId="0" fontId="1" fillId="41" borderId="25" xfId="71" applyFill="1" applyBorder="1" applyAlignment="1">
      <alignment vertical="center" wrapText="1"/>
      <protection/>
    </xf>
    <xf numFmtId="0" fontId="1" fillId="40" borderId="27" xfId="71" applyFill="1" applyBorder="1" applyAlignment="1">
      <alignment vertical="center" wrapText="1"/>
      <protection/>
    </xf>
    <xf numFmtId="0" fontId="1" fillId="38" borderId="27" xfId="71" applyFill="1" applyBorder="1" applyAlignment="1">
      <alignment vertical="center" wrapText="1"/>
      <protection/>
    </xf>
    <xf numFmtId="0" fontId="9" fillId="40" borderId="23" xfId="71" applyFont="1" applyFill="1" applyBorder="1" applyAlignment="1">
      <alignment vertical="center" wrapText="1"/>
      <protection/>
    </xf>
    <xf numFmtId="0" fontId="9" fillId="38" borderId="15" xfId="71" applyFont="1" applyFill="1" applyBorder="1" applyAlignment="1">
      <alignment vertical="center" wrapText="1"/>
      <protection/>
    </xf>
    <xf numFmtId="0" fontId="1" fillId="41" borderId="27" xfId="71" applyFill="1" applyBorder="1" applyAlignment="1">
      <alignment horizontal="right" vertical="center" wrapText="1"/>
      <protection/>
    </xf>
    <xf numFmtId="0" fontId="9" fillId="41" borderId="15" xfId="71" applyFont="1" applyFill="1" applyBorder="1" applyAlignment="1">
      <alignment vertical="center" wrapText="1"/>
      <protection/>
    </xf>
    <xf numFmtId="0" fontId="9" fillId="41" borderId="23" xfId="71" applyFont="1" applyFill="1" applyBorder="1" applyAlignment="1">
      <alignment vertical="center" wrapText="1"/>
      <protection/>
    </xf>
    <xf numFmtId="0" fontId="1" fillId="38" borderId="0" xfId="71" applyFill="1" applyAlignment="1">
      <alignment vertical="center" wrapText="1"/>
      <protection/>
    </xf>
    <xf numFmtId="0" fontId="9" fillId="38" borderId="23" xfId="71" applyFont="1" applyFill="1" applyBorder="1" applyAlignment="1">
      <alignment vertical="center" wrapText="1"/>
      <protection/>
    </xf>
    <xf numFmtId="0" fontId="1" fillId="42" borderId="22" xfId="71" applyFill="1" applyBorder="1" applyAlignment="1">
      <alignment vertical="center" wrapText="1"/>
      <protection/>
    </xf>
    <xf numFmtId="0" fontId="1" fillId="42" borderId="15" xfId="71" applyFill="1" applyBorder="1" applyAlignment="1">
      <alignment vertical="center" wrapText="1"/>
      <protection/>
    </xf>
    <xf numFmtId="0" fontId="1" fillId="42" borderId="23" xfId="71" applyFill="1" applyBorder="1" applyAlignment="1">
      <alignment vertical="center" wrapText="1"/>
      <protection/>
    </xf>
    <xf numFmtId="0" fontId="1" fillId="38" borderId="26" xfId="71" applyFill="1" applyBorder="1" applyAlignment="1">
      <alignment vertical="center" wrapText="1"/>
      <protection/>
    </xf>
    <xf numFmtId="0" fontId="1" fillId="41" borderId="27" xfId="71" applyFill="1" applyBorder="1" applyAlignment="1">
      <alignment horizontal="center" vertical="center" wrapText="1"/>
      <protection/>
    </xf>
    <xf numFmtId="0" fontId="1" fillId="42" borderId="27" xfId="71" applyFill="1" applyBorder="1" applyAlignment="1">
      <alignment horizontal="center" vertical="center" wrapText="1"/>
      <protection/>
    </xf>
    <xf numFmtId="0" fontId="1" fillId="42" borderId="24" xfId="71" applyFill="1" applyBorder="1" applyAlignment="1">
      <alignment horizontal="center" vertical="center" wrapText="1"/>
      <protection/>
    </xf>
    <xf numFmtId="0" fontId="1" fillId="42" borderId="25" xfId="71" applyFill="1" applyBorder="1" applyAlignment="1">
      <alignment horizontal="center" vertical="center" wrapText="1"/>
      <protection/>
    </xf>
    <xf numFmtId="0" fontId="1" fillId="38" borderId="27" xfId="71" applyFill="1" applyBorder="1" applyAlignment="1">
      <alignment horizontal="center" vertical="center" wrapText="1"/>
      <protection/>
    </xf>
    <xf numFmtId="0" fontId="1" fillId="38" borderId="24" xfId="71" applyFont="1" applyFill="1" applyBorder="1" applyAlignment="1">
      <alignment vertical="center" wrapText="1"/>
      <protection/>
    </xf>
    <xf numFmtId="0" fontId="1" fillId="0" borderId="0" xfId="71" applyAlignment="1">
      <alignment vertical="center" wrapText="1"/>
      <protection/>
    </xf>
    <xf numFmtId="0" fontId="10" fillId="0" borderId="0" xfId="68" applyAlignment="1">
      <alignment wrapText="1"/>
      <protection/>
    </xf>
    <xf numFmtId="0" fontId="19" fillId="43" borderId="28" xfId="68" applyFont="1" applyFill="1" applyBorder="1" applyAlignment="1">
      <alignment vertical="center" wrapText="1"/>
      <protection/>
    </xf>
    <xf numFmtId="0" fontId="19" fillId="43" borderId="21" xfId="68" applyFont="1" applyFill="1" applyBorder="1" applyAlignment="1">
      <alignment vertical="center" wrapText="1"/>
      <protection/>
    </xf>
    <xf numFmtId="0" fontId="21" fillId="33" borderId="0" xfId="72" applyFont="1" applyFill="1" applyAlignment="1">
      <alignment horizontal="center" vertical="center" wrapText="1"/>
      <protection/>
    </xf>
    <xf numFmtId="0" fontId="21" fillId="33" borderId="0" xfId="72" applyFont="1" applyFill="1" applyAlignment="1">
      <alignment vertical="center" wrapText="1"/>
      <protection/>
    </xf>
    <xf numFmtId="9" fontId="21" fillId="33" borderId="0" xfId="43" applyFont="1" applyFill="1" applyAlignment="1">
      <alignment vertical="center" wrapText="1"/>
    </xf>
    <xf numFmtId="0" fontId="22" fillId="33" borderId="0" xfId="72" applyFont="1" applyFill="1" applyBorder="1" applyAlignment="1">
      <alignment horizontal="center" vertical="center" wrapText="1"/>
      <protection/>
    </xf>
    <xf numFmtId="0" fontId="24" fillId="33" borderId="0" xfId="72" applyFont="1" applyFill="1" applyBorder="1" applyAlignment="1">
      <alignment horizontal="center" vertical="center" wrapText="1"/>
      <protection/>
    </xf>
    <xf numFmtId="0" fontId="25" fillId="40" borderId="29" xfId="72" applyFont="1" applyFill="1" applyBorder="1" applyAlignment="1">
      <alignment horizontal="left" vertical="center" wrapText="1" shrinkToFit="1"/>
      <protection/>
    </xf>
    <xf numFmtId="0" fontId="25" fillId="40" borderId="14" xfId="72" applyFont="1" applyFill="1" applyBorder="1" applyAlignment="1">
      <alignment horizontal="left" vertical="center" wrapText="1" shrinkToFit="1"/>
      <protection/>
    </xf>
    <xf numFmtId="0" fontId="25" fillId="40" borderId="14" xfId="72" applyFont="1" applyFill="1" applyBorder="1" applyAlignment="1">
      <alignment vertical="center" wrapText="1" shrinkToFit="1"/>
      <protection/>
    </xf>
    <xf numFmtId="0" fontId="25" fillId="38" borderId="30" xfId="72" applyFont="1" applyFill="1" applyBorder="1" applyAlignment="1">
      <alignment horizontal="left" vertical="center" wrapText="1"/>
      <protection/>
    </xf>
    <xf numFmtId="0" fontId="23" fillId="33" borderId="20" xfId="72" applyFont="1" applyFill="1" applyBorder="1" applyAlignment="1">
      <alignment vertical="center" wrapText="1"/>
      <protection/>
    </xf>
    <xf numFmtId="0" fontId="25" fillId="34" borderId="31" xfId="72" applyFont="1" applyFill="1" applyBorder="1" applyAlignment="1">
      <alignment vertical="center" shrinkToFit="1"/>
      <protection/>
    </xf>
    <xf numFmtId="0" fontId="10" fillId="0" borderId="0" xfId="68" applyBorder="1">
      <alignment/>
      <protection/>
    </xf>
    <xf numFmtId="0" fontId="9" fillId="0" borderId="0" xfId="62" applyFont="1" applyAlignment="1">
      <alignment horizontal="center" vertical="center" wrapText="1"/>
      <protection/>
    </xf>
    <xf numFmtId="0" fontId="6" fillId="0" borderId="0" xfId="71" applyFont="1" applyAlignment="1">
      <alignment vertical="center" wrapText="1"/>
      <protection/>
    </xf>
    <xf numFmtId="0" fontId="25" fillId="34" borderId="24" xfId="72" applyFont="1" applyFill="1" applyBorder="1" applyAlignment="1">
      <alignment vertical="center" shrinkToFit="1"/>
      <protection/>
    </xf>
    <xf numFmtId="0" fontId="7" fillId="0" borderId="0" xfId="62" applyFont="1" applyAlignment="1">
      <alignment/>
      <protection/>
    </xf>
    <xf numFmtId="0" fontId="0" fillId="0" borderId="0" xfId="62" applyAlignment="1">
      <alignment/>
      <protection/>
    </xf>
    <xf numFmtId="0" fontId="1" fillId="0" borderId="0" xfId="66" applyAlignment="1">
      <alignment/>
      <protection/>
    </xf>
    <xf numFmtId="0" fontId="1" fillId="0" borderId="0" xfId="71" applyAlignment="1">
      <alignment/>
      <protection/>
    </xf>
    <xf numFmtId="0" fontId="30" fillId="34" borderId="31" xfId="72" applyFont="1" applyFill="1" applyBorder="1" applyAlignment="1">
      <alignment horizontal="left" vertical="center" wrapText="1" shrinkToFit="1"/>
      <protection/>
    </xf>
    <xf numFmtId="0" fontId="1" fillId="41" borderId="25" xfId="71" applyFill="1" applyBorder="1" applyAlignment="1">
      <alignment vertical="center" shrinkToFit="1"/>
      <protection/>
    </xf>
    <xf numFmtId="0" fontId="1" fillId="40" borderId="27" xfId="71" applyFill="1" applyBorder="1" applyAlignment="1">
      <alignment horizontal="right" vertical="center" shrinkToFit="1"/>
      <protection/>
    </xf>
    <xf numFmtId="0" fontId="1" fillId="40" borderId="25" xfId="71" applyFill="1" applyBorder="1" applyAlignment="1">
      <alignment vertical="center" shrinkToFit="1"/>
      <protection/>
    </xf>
    <xf numFmtId="0" fontId="1" fillId="38" borderId="24" xfId="71" applyFill="1" applyBorder="1" applyAlignment="1">
      <alignment horizontal="right" vertical="center" shrinkToFit="1"/>
      <protection/>
    </xf>
    <xf numFmtId="0" fontId="9" fillId="40" borderId="24" xfId="71" applyFont="1" applyFill="1" applyBorder="1" applyAlignment="1">
      <alignment vertical="center" shrinkToFit="1"/>
      <protection/>
    </xf>
    <xf numFmtId="0" fontId="9" fillId="40" borderId="25" xfId="71" applyFont="1" applyFill="1" applyBorder="1" applyAlignment="1">
      <alignment vertical="center" shrinkToFit="1"/>
      <protection/>
    </xf>
    <xf numFmtId="0" fontId="9" fillId="40" borderId="27" xfId="71" applyFont="1" applyFill="1" applyBorder="1" applyAlignment="1">
      <alignment vertical="center" shrinkToFit="1"/>
      <protection/>
    </xf>
    <xf numFmtId="0" fontId="9" fillId="40" borderId="24" xfId="71" applyFont="1" applyFill="1" applyBorder="1" applyAlignment="1">
      <alignment horizontal="right" vertical="center" shrinkToFit="1"/>
      <protection/>
    </xf>
    <xf numFmtId="0" fontId="1" fillId="41" borderId="0" xfId="71" applyFill="1" applyBorder="1" applyAlignment="1">
      <alignment vertical="center" shrinkToFit="1"/>
      <protection/>
    </xf>
    <xf numFmtId="0" fontId="1" fillId="40" borderId="15" xfId="71" applyFill="1" applyBorder="1" applyAlignment="1">
      <alignment vertical="center" shrinkToFit="1"/>
      <protection/>
    </xf>
    <xf numFmtId="0" fontId="1" fillId="38" borderId="0" xfId="71" applyFill="1" applyBorder="1" applyAlignment="1" applyProtection="1">
      <alignment horizontal="center" vertical="center" wrapText="1"/>
      <protection locked="0"/>
    </xf>
    <xf numFmtId="0" fontId="1" fillId="38" borderId="0" xfId="71" applyFill="1" applyBorder="1" applyAlignment="1" applyProtection="1">
      <alignment vertical="center" wrapText="1"/>
      <protection locked="0"/>
    </xf>
    <xf numFmtId="0" fontId="1" fillId="0" borderId="15" xfId="71" applyFill="1" applyBorder="1" applyAlignment="1" applyProtection="1">
      <alignment vertical="center" wrapText="1"/>
      <protection locked="0"/>
    </xf>
    <xf numFmtId="0" fontId="1" fillId="0" borderId="24" xfId="71" applyFill="1" applyBorder="1" applyAlignment="1" applyProtection="1">
      <alignment vertical="center" wrapText="1"/>
      <protection locked="0"/>
    </xf>
    <xf numFmtId="0" fontId="1" fillId="0" borderId="10" xfId="71" applyBorder="1" applyProtection="1">
      <alignment vertical="center"/>
      <protection locked="0"/>
    </xf>
    <xf numFmtId="0" fontId="10" fillId="0" borderId="11" xfId="68" applyFill="1" applyBorder="1" applyAlignment="1" applyProtection="1">
      <alignment vertical="center" wrapText="1"/>
      <protection locked="0"/>
    </xf>
    <xf numFmtId="0" fontId="0" fillId="44" borderId="0" xfId="0" applyFill="1" applyAlignment="1">
      <alignment vertical="center"/>
    </xf>
    <xf numFmtId="0" fontId="0" fillId="41" borderId="0" xfId="0" applyFill="1" applyAlignment="1">
      <alignment vertical="center"/>
    </xf>
    <xf numFmtId="0" fontId="29" fillId="45" borderId="0" xfId="0" applyFont="1" applyFill="1" applyBorder="1" applyAlignment="1">
      <alignment horizontal="center" vertical="center"/>
    </xf>
    <xf numFmtId="0" fontId="6" fillId="38" borderId="0" xfId="0" applyFont="1" applyFill="1" applyBorder="1" applyAlignment="1">
      <alignment horizontal="center" vertical="center"/>
    </xf>
    <xf numFmtId="0" fontId="6" fillId="38" borderId="0" xfId="0" applyFont="1" applyFill="1" applyAlignment="1">
      <alignment horizontal="center" vertical="center"/>
    </xf>
    <xf numFmtId="0" fontId="1" fillId="38" borderId="10" xfId="63" applyFont="1" applyFill="1" applyBorder="1">
      <alignment vertical="center"/>
      <protection/>
    </xf>
    <xf numFmtId="0" fontId="1" fillId="38" borderId="10" xfId="63" applyFill="1" applyBorder="1">
      <alignment vertical="center"/>
      <protection/>
    </xf>
    <xf numFmtId="0" fontId="1" fillId="0" borderId="10" xfId="70" applyBorder="1">
      <alignment vertical="center"/>
      <protection/>
    </xf>
    <xf numFmtId="0" fontId="1" fillId="0" borderId="10" xfId="71" applyBorder="1" applyAlignment="1">
      <alignment vertical="center"/>
      <protection/>
    </xf>
    <xf numFmtId="0" fontId="1" fillId="0" borderId="0" xfId="70">
      <alignment vertical="center"/>
      <protection/>
    </xf>
    <xf numFmtId="0" fontId="25" fillId="46" borderId="16" xfId="72" applyFont="1" applyFill="1" applyBorder="1" applyAlignment="1">
      <alignment vertical="center" shrinkToFit="1"/>
      <protection/>
    </xf>
    <xf numFmtId="0" fontId="25" fillId="46" borderId="14" xfId="72" applyFont="1" applyFill="1" applyBorder="1" applyAlignment="1">
      <alignment vertical="center" shrinkToFit="1"/>
      <protection/>
    </xf>
    <xf numFmtId="0" fontId="1" fillId="0" borderId="10" xfId="62" applyFont="1" applyBorder="1">
      <alignment vertical="center"/>
      <protection/>
    </xf>
    <xf numFmtId="0" fontId="0" fillId="43" borderId="10" xfId="0" applyFill="1" applyBorder="1" applyAlignment="1">
      <alignment vertical="center"/>
    </xf>
    <xf numFmtId="0" fontId="0" fillId="38" borderId="10" xfId="0" applyFill="1" applyBorder="1" applyAlignment="1">
      <alignment vertical="center" wrapText="1"/>
    </xf>
    <xf numFmtId="0" fontId="23" fillId="33" borderId="0" xfId="72" applyFont="1" applyFill="1" applyAlignment="1">
      <alignment vertical="center"/>
      <protection/>
    </xf>
    <xf numFmtId="0" fontId="1" fillId="0" borderId="0" xfId="71" applyFont="1" applyAlignment="1">
      <alignment vertical="center" wrapText="1"/>
      <protection/>
    </xf>
    <xf numFmtId="0" fontId="36" fillId="0" borderId="0" xfId="71" applyFont="1">
      <alignment vertical="center"/>
      <protection/>
    </xf>
    <xf numFmtId="0" fontId="37" fillId="0" borderId="0" xfId="71" applyFont="1">
      <alignment vertical="center"/>
      <protection/>
    </xf>
    <xf numFmtId="0" fontId="1" fillId="36" borderId="10" xfId="62" applyFont="1" applyFill="1" applyBorder="1">
      <alignment vertical="center"/>
      <protection/>
    </xf>
    <xf numFmtId="0" fontId="1" fillId="41" borderId="10" xfId="62" applyFont="1" applyFill="1" applyBorder="1">
      <alignment vertical="center"/>
      <protection/>
    </xf>
    <xf numFmtId="0" fontId="0" fillId="0" borderId="10" xfId="62" applyBorder="1" applyAlignment="1">
      <alignment horizontal="center" vertical="center"/>
      <protection/>
    </xf>
    <xf numFmtId="0" fontId="1" fillId="0" borderId="10" xfId="62" applyFont="1" applyBorder="1" applyAlignment="1">
      <alignment horizontal="center" vertical="center"/>
      <protection/>
    </xf>
    <xf numFmtId="0" fontId="0" fillId="0" borderId="0" xfId="0" applyFill="1" applyAlignment="1">
      <alignment vertical="center"/>
    </xf>
    <xf numFmtId="0" fontId="1" fillId="47" borderId="10" xfId="63" applyFont="1" applyFill="1" applyBorder="1">
      <alignment vertical="center"/>
      <protection/>
    </xf>
    <xf numFmtId="0" fontId="0" fillId="47" borderId="10" xfId="0" applyFill="1" applyBorder="1" applyAlignment="1">
      <alignment vertical="center"/>
    </xf>
    <xf numFmtId="0" fontId="40" fillId="0" borderId="10" xfId="0" applyFont="1" applyBorder="1" applyAlignment="1">
      <alignment horizontal="left" vertical="center"/>
    </xf>
    <xf numFmtId="0" fontId="40" fillId="0" borderId="10" xfId="0" applyFont="1" applyBorder="1" applyAlignment="1">
      <alignment vertical="center"/>
    </xf>
    <xf numFmtId="0" fontId="1" fillId="38" borderId="10" xfId="62" applyFont="1" applyFill="1" applyBorder="1">
      <alignment vertical="center"/>
      <protection/>
    </xf>
    <xf numFmtId="0" fontId="0" fillId="48" borderId="10" xfId="0" applyFill="1" applyBorder="1" applyAlignment="1">
      <alignment vertical="center"/>
    </xf>
    <xf numFmtId="0" fontId="0" fillId="49" borderId="10" xfId="0" applyFill="1" applyBorder="1" applyAlignment="1">
      <alignment vertical="center"/>
    </xf>
    <xf numFmtId="0" fontId="1" fillId="48" borderId="10" xfId="63" applyFont="1" applyFill="1" applyBorder="1">
      <alignment vertical="center"/>
      <protection/>
    </xf>
    <xf numFmtId="0" fontId="0" fillId="0" borderId="10" xfId="0" applyBorder="1" applyAlignment="1">
      <alignment/>
    </xf>
    <xf numFmtId="0" fontId="9" fillId="0" borderId="0" xfId="62" applyFont="1" applyAlignment="1">
      <alignment vertical="top" wrapText="1"/>
      <protection/>
    </xf>
    <xf numFmtId="0" fontId="9" fillId="0" borderId="0" xfId="62" applyFont="1" applyAlignment="1">
      <alignment vertical="top"/>
      <protection/>
    </xf>
    <xf numFmtId="0" fontId="10" fillId="43" borderId="0" xfId="69" applyFill="1">
      <alignment/>
      <protection/>
    </xf>
    <xf numFmtId="0" fontId="10" fillId="43" borderId="0" xfId="69" applyFill="1" applyAlignment="1">
      <alignment horizontal="center"/>
      <protection/>
    </xf>
    <xf numFmtId="0" fontId="42" fillId="43" borderId="0" xfId="69" applyFont="1" applyFill="1">
      <alignment/>
      <protection/>
    </xf>
    <xf numFmtId="0" fontId="1" fillId="43" borderId="0" xfId="64" applyFont="1" applyFill="1" applyAlignment="1">
      <alignment horizontal="center" vertical="center"/>
      <protection/>
    </xf>
    <xf numFmtId="0" fontId="1" fillId="43" borderId="0" xfId="64" applyFill="1" applyAlignment="1">
      <alignment horizontal="center" vertical="center"/>
      <protection/>
    </xf>
    <xf numFmtId="0" fontId="10" fillId="41" borderId="18" xfId="69" applyFill="1" applyBorder="1">
      <alignment/>
      <protection/>
    </xf>
    <xf numFmtId="0" fontId="10" fillId="41" borderId="0" xfId="69" applyFill="1" applyBorder="1">
      <alignment/>
      <protection/>
    </xf>
    <xf numFmtId="0" fontId="10" fillId="41" borderId="0" xfId="69" applyFill="1">
      <alignment/>
      <protection/>
    </xf>
    <xf numFmtId="0" fontId="10" fillId="41" borderId="32" xfId="69" applyFill="1" applyBorder="1">
      <alignment/>
      <protection/>
    </xf>
    <xf numFmtId="0" fontId="10" fillId="41" borderId="24" xfId="69" applyFill="1" applyBorder="1" applyAlignment="1">
      <alignment vertical="center"/>
      <protection/>
    </xf>
    <xf numFmtId="0" fontId="10" fillId="41" borderId="0" xfId="69" applyFill="1" applyBorder="1" applyAlignment="1">
      <alignment vertical="center"/>
      <protection/>
    </xf>
    <xf numFmtId="0" fontId="10" fillId="41" borderId="12" xfId="69" applyFill="1" applyBorder="1" applyAlignment="1">
      <alignment vertical="center" textRotation="255"/>
      <protection/>
    </xf>
    <xf numFmtId="0" fontId="10" fillId="43" borderId="0" xfId="69" applyFill="1" applyAlignment="1">
      <alignment vertical="center"/>
      <protection/>
    </xf>
    <xf numFmtId="0" fontId="10" fillId="41" borderId="32" xfId="69" applyFill="1" applyBorder="1" applyAlignment="1">
      <alignment vertical="center"/>
      <protection/>
    </xf>
    <xf numFmtId="0" fontId="10" fillId="34" borderId="33" xfId="69" applyFill="1" applyBorder="1" applyAlignment="1">
      <alignment horizontal="right" vertical="center"/>
      <protection/>
    </xf>
    <xf numFmtId="0" fontId="10" fillId="43" borderId="0" xfId="69" applyFill="1" applyAlignment="1">
      <alignment/>
      <protection/>
    </xf>
    <xf numFmtId="0" fontId="10" fillId="41" borderId="33" xfId="69" applyFill="1" applyBorder="1" applyAlignment="1">
      <alignment horizontal="right" vertical="center"/>
      <protection/>
    </xf>
    <xf numFmtId="0" fontId="10" fillId="38" borderId="33" xfId="69" applyFill="1" applyBorder="1" applyAlignment="1">
      <alignment horizontal="right" vertical="center"/>
      <protection/>
    </xf>
    <xf numFmtId="0" fontId="10" fillId="34" borderId="10" xfId="69" applyFill="1" applyBorder="1" applyAlignment="1">
      <alignment horizontal="right" vertical="center"/>
      <protection/>
    </xf>
    <xf numFmtId="0" fontId="10" fillId="41" borderId="10" xfId="69" applyFill="1" applyBorder="1" applyAlignment="1">
      <alignment horizontal="right" vertical="center"/>
      <protection/>
    </xf>
    <xf numFmtId="0" fontId="10" fillId="38" borderId="10" xfId="69" applyFill="1" applyBorder="1" applyAlignment="1">
      <alignment horizontal="right" vertical="center"/>
      <protection/>
    </xf>
    <xf numFmtId="0" fontId="10" fillId="41" borderId="32" xfId="69" applyFill="1" applyBorder="1" applyAlignment="1">
      <alignment/>
      <protection/>
    </xf>
    <xf numFmtId="0" fontId="10" fillId="43" borderId="0" xfId="69" applyFill="1" applyBorder="1" applyAlignment="1">
      <alignment/>
      <protection/>
    </xf>
    <xf numFmtId="0" fontId="10" fillId="34" borderId="10" xfId="69" applyFill="1" applyBorder="1" applyAlignment="1">
      <alignment horizontal="right"/>
      <protection/>
    </xf>
    <xf numFmtId="0" fontId="10" fillId="41" borderId="13" xfId="69" applyFill="1" applyBorder="1">
      <alignment/>
      <protection/>
    </xf>
    <xf numFmtId="0" fontId="10" fillId="41" borderId="24" xfId="69" applyFill="1" applyBorder="1">
      <alignment/>
      <protection/>
    </xf>
    <xf numFmtId="0" fontId="10" fillId="41" borderId="34" xfId="69" applyFill="1" applyBorder="1">
      <alignment/>
      <protection/>
    </xf>
    <xf numFmtId="0" fontId="1" fillId="0" borderId="10" xfId="62" applyFont="1" applyBorder="1">
      <alignment vertical="center"/>
      <protection/>
    </xf>
    <xf numFmtId="0" fontId="0" fillId="0" borderId="10" xfId="62" applyBorder="1" applyAlignment="1" applyProtection="1">
      <alignment horizontal="center" vertical="center"/>
      <protection locked="0"/>
    </xf>
    <xf numFmtId="0" fontId="1" fillId="41" borderId="10" xfId="62" applyFont="1" applyFill="1" applyBorder="1">
      <alignment vertical="center"/>
      <protection/>
    </xf>
    <xf numFmtId="0" fontId="0" fillId="50" borderId="10" xfId="0" applyFill="1" applyBorder="1" applyAlignment="1">
      <alignment vertical="center"/>
    </xf>
    <xf numFmtId="0" fontId="1" fillId="43" borderId="10" xfId="63" applyFont="1" applyFill="1" applyBorder="1">
      <alignment vertical="center"/>
      <protection/>
    </xf>
    <xf numFmtId="0" fontId="10" fillId="51" borderId="10" xfId="68" applyFont="1" applyFill="1" applyBorder="1">
      <alignment/>
      <protection/>
    </xf>
    <xf numFmtId="0" fontId="10" fillId="47" borderId="10" xfId="69" applyFill="1" applyBorder="1">
      <alignment/>
      <protection/>
    </xf>
    <xf numFmtId="0" fontId="10" fillId="52" borderId="10" xfId="69" applyFill="1" applyBorder="1">
      <alignment/>
      <protection/>
    </xf>
    <xf numFmtId="0" fontId="10" fillId="37" borderId="10" xfId="69" applyFill="1" applyBorder="1">
      <alignment/>
      <protection/>
    </xf>
    <xf numFmtId="0" fontId="44" fillId="43" borderId="0" xfId="69" applyFont="1" applyFill="1">
      <alignment/>
      <protection/>
    </xf>
    <xf numFmtId="0" fontId="10" fillId="47" borderId="10" xfId="69" applyFont="1" applyFill="1" applyBorder="1" applyAlignment="1">
      <alignment vertical="center"/>
      <protection/>
    </xf>
    <xf numFmtId="0" fontId="10" fillId="43" borderId="0" xfId="69" applyFont="1" applyFill="1">
      <alignment/>
      <protection/>
    </xf>
    <xf numFmtId="0" fontId="6" fillId="37" borderId="22" xfId="71" applyFont="1" applyFill="1" applyBorder="1" applyAlignment="1" applyProtection="1">
      <alignment vertical="center" wrapText="1"/>
      <protection/>
    </xf>
    <xf numFmtId="0" fontId="6" fillId="37" borderId="15" xfId="71" applyFont="1" applyFill="1" applyBorder="1" applyAlignment="1" applyProtection="1">
      <alignment vertical="center" wrapText="1"/>
      <protection/>
    </xf>
    <xf numFmtId="0" fontId="1" fillId="37" borderId="15" xfId="71" applyFill="1" applyBorder="1" applyAlignment="1" applyProtection="1">
      <alignment vertical="center" wrapText="1"/>
      <protection/>
    </xf>
    <xf numFmtId="0" fontId="6" fillId="37" borderId="27" xfId="71" applyFont="1" applyFill="1" applyBorder="1" applyAlignment="1" applyProtection="1">
      <alignment vertical="center" wrapText="1"/>
      <protection/>
    </xf>
    <xf numFmtId="0" fontId="6" fillId="37" borderId="24" xfId="71" applyFont="1" applyFill="1" applyBorder="1" applyAlignment="1" applyProtection="1">
      <alignment vertical="center" wrapText="1"/>
      <protection/>
    </xf>
    <xf numFmtId="0" fontId="1" fillId="37" borderId="24" xfId="71" applyFill="1" applyBorder="1" applyAlignment="1" applyProtection="1">
      <alignment vertical="center" wrapText="1"/>
      <protection/>
    </xf>
    <xf numFmtId="0" fontId="1" fillId="37" borderId="23" xfId="71" applyFill="1" applyBorder="1" applyAlignment="1" applyProtection="1">
      <alignment vertical="center" wrapText="1"/>
      <protection/>
    </xf>
    <xf numFmtId="0" fontId="7" fillId="37" borderId="0" xfId="71" applyFont="1" applyFill="1" applyBorder="1" applyAlignment="1" applyProtection="1">
      <alignment vertical="center" wrapText="1"/>
      <protection/>
    </xf>
    <xf numFmtId="0" fontId="1" fillId="37" borderId="19" xfId="71" applyFill="1" applyBorder="1" applyAlignment="1" applyProtection="1">
      <alignment vertical="center" wrapText="1"/>
      <protection/>
    </xf>
    <xf numFmtId="0" fontId="11" fillId="37" borderId="0" xfId="71" applyFont="1" applyFill="1" applyBorder="1" applyAlignment="1" applyProtection="1">
      <alignment vertical="center" shrinkToFit="1"/>
      <protection/>
    </xf>
    <xf numFmtId="0" fontId="11" fillId="37" borderId="19" xfId="71" applyFont="1" applyFill="1" applyBorder="1" applyAlignment="1" applyProtection="1">
      <alignment vertical="center" shrinkToFit="1"/>
      <protection/>
    </xf>
    <xf numFmtId="0" fontId="11" fillId="37" borderId="24" xfId="71" applyFont="1" applyFill="1" applyBorder="1" applyAlignment="1" applyProtection="1">
      <alignment vertical="center" shrinkToFit="1"/>
      <protection/>
    </xf>
    <xf numFmtId="0" fontId="11" fillId="37" borderId="25" xfId="71" applyFont="1" applyFill="1" applyBorder="1" applyAlignment="1" applyProtection="1">
      <alignment vertical="center" shrinkToFit="1"/>
      <protection/>
    </xf>
    <xf numFmtId="0" fontId="0" fillId="0" borderId="0" xfId="62" applyNumberFormat="1" applyAlignment="1">
      <alignment vertical="center"/>
      <protection/>
    </xf>
    <xf numFmtId="181" fontId="0" fillId="0" borderId="0" xfId="62" applyNumberFormat="1" applyAlignment="1">
      <alignment vertical="center"/>
      <protection/>
    </xf>
    <xf numFmtId="0" fontId="0" fillId="36" borderId="10" xfId="62" applyFill="1" applyBorder="1" applyProtection="1">
      <alignment vertical="center"/>
      <protection locked="0"/>
    </xf>
    <xf numFmtId="0" fontId="0" fillId="47" borderId="10" xfId="62" applyFill="1" applyBorder="1" applyProtection="1">
      <alignment vertical="center"/>
      <protection locked="0"/>
    </xf>
    <xf numFmtId="0" fontId="1" fillId="0" borderId="10" xfId="62" applyFont="1" applyBorder="1">
      <alignment vertical="center"/>
      <protection/>
    </xf>
    <xf numFmtId="0" fontId="10" fillId="41" borderId="33" xfId="69" applyFill="1" applyBorder="1">
      <alignment/>
      <protection/>
    </xf>
    <xf numFmtId="0" fontId="47" fillId="41" borderId="35" xfId="0" applyFont="1" applyFill="1" applyBorder="1" applyAlignment="1">
      <alignment horizontal="center" vertical="center" wrapText="1"/>
    </xf>
    <xf numFmtId="0" fontId="10" fillId="41" borderId="10" xfId="69" applyFill="1" applyBorder="1">
      <alignment/>
      <protection/>
    </xf>
    <xf numFmtId="0" fontId="47" fillId="41" borderId="36" xfId="0" applyFont="1" applyFill="1" applyBorder="1" applyAlignment="1">
      <alignment horizontal="center" vertical="center" wrapText="1"/>
    </xf>
    <xf numFmtId="0" fontId="10" fillId="41" borderId="16" xfId="69" applyFill="1" applyBorder="1" applyAlignment="1">
      <alignment vertical="center"/>
      <protection/>
    </xf>
    <xf numFmtId="0" fontId="10" fillId="41" borderId="15" xfId="69" applyFill="1" applyBorder="1" applyAlignment="1">
      <alignment vertical="center"/>
      <protection/>
    </xf>
    <xf numFmtId="0" fontId="10" fillId="41" borderId="15" xfId="69" applyFill="1" applyBorder="1">
      <alignment/>
      <protection/>
    </xf>
    <xf numFmtId="0" fontId="10" fillId="41" borderId="37" xfId="69" applyFill="1" applyBorder="1">
      <alignment/>
      <protection/>
    </xf>
    <xf numFmtId="0" fontId="10" fillId="41" borderId="18" xfId="69" applyFill="1" applyBorder="1" applyAlignment="1">
      <alignment vertical="center"/>
      <protection/>
    </xf>
    <xf numFmtId="0" fontId="10" fillId="41" borderId="13" xfId="69" applyFill="1" applyBorder="1" applyAlignment="1">
      <alignment vertical="center"/>
      <protection/>
    </xf>
    <xf numFmtId="0" fontId="10" fillId="41" borderId="37" xfId="69" applyFill="1" applyBorder="1" applyAlignment="1">
      <alignment vertical="center"/>
      <protection/>
    </xf>
    <xf numFmtId="0" fontId="10" fillId="41" borderId="34" xfId="69" applyFill="1" applyBorder="1" applyAlignment="1">
      <alignment vertical="center"/>
      <protection/>
    </xf>
    <xf numFmtId="0" fontId="32" fillId="43" borderId="0" xfId="69" applyFont="1" applyFill="1">
      <alignment/>
      <protection/>
    </xf>
    <xf numFmtId="0" fontId="0" fillId="43" borderId="0" xfId="0" applyFill="1" applyAlignment="1">
      <alignment vertical="center"/>
    </xf>
    <xf numFmtId="0" fontId="0" fillId="41" borderId="16" xfId="0" applyFill="1" applyBorder="1" applyAlignment="1">
      <alignment vertical="center"/>
    </xf>
    <xf numFmtId="0" fontId="0" fillId="41" borderId="15" xfId="0" applyFill="1" applyBorder="1" applyAlignment="1">
      <alignment vertical="center"/>
    </xf>
    <xf numFmtId="0" fontId="0" fillId="41" borderId="37" xfId="0" applyFill="1" applyBorder="1" applyAlignment="1">
      <alignment vertical="center"/>
    </xf>
    <xf numFmtId="0" fontId="0" fillId="41" borderId="13" xfId="0" applyFill="1" applyBorder="1" applyAlignment="1">
      <alignment vertical="center"/>
    </xf>
    <xf numFmtId="0" fontId="0" fillId="41" borderId="24" xfId="0" applyFill="1" applyBorder="1" applyAlignment="1">
      <alignment vertical="center"/>
    </xf>
    <xf numFmtId="0" fontId="0" fillId="41" borderId="34" xfId="0" applyFill="1" applyBorder="1" applyAlignment="1">
      <alignment vertical="center"/>
    </xf>
    <xf numFmtId="0" fontId="0" fillId="41" borderId="14" xfId="0" applyFill="1" applyBorder="1" applyAlignment="1">
      <alignment vertical="center"/>
    </xf>
    <xf numFmtId="0" fontId="0" fillId="41" borderId="11" xfId="0" applyFill="1" applyBorder="1" applyAlignment="1">
      <alignment vertical="center"/>
    </xf>
    <xf numFmtId="0" fontId="0" fillId="41" borderId="38" xfId="0" applyFill="1" applyBorder="1" applyAlignment="1">
      <alignment vertical="center"/>
    </xf>
    <xf numFmtId="0" fontId="0" fillId="41" borderId="18" xfId="0" applyFill="1" applyBorder="1" applyAlignment="1">
      <alignment vertical="center"/>
    </xf>
    <xf numFmtId="0" fontId="0" fillId="41" borderId="0" xfId="0" applyFill="1" applyBorder="1" applyAlignment="1">
      <alignment vertical="center"/>
    </xf>
    <xf numFmtId="0" fontId="0" fillId="41" borderId="32" xfId="0" applyFill="1" applyBorder="1" applyAlignment="1">
      <alignment vertical="center"/>
    </xf>
    <xf numFmtId="0" fontId="5" fillId="43" borderId="0" xfId="0" applyFont="1" applyFill="1" applyAlignment="1">
      <alignment vertical="center"/>
    </xf>
    <xf numFmtId="0" fontId="10" fillId="43" borderId="10" xfId="69" applyFill="1" applyBorder="1" applyAlignment="1">
      <alignment horizontal="center" vertical="center"/>
      <protection/>
    </xf>
    <xf numFmtId="0" fontId="10" fillId="43" borderId="10" xfId="69" applyFill="1" applyBorder="1" applyAlignment="1">
      <alignment vertical="center"/>
      <protection/>
    </xf>
    <xf numFmtId="0" fontId="10" fillId="43" borderId="0" xfId="69" applyFill="1" applyBorder="1" applyAlignment="1">
      <alignment vertical="center"/>
      <protection/>
    </xf>
    <xf numFmtId="0" fontId="0" fillId="43" borderId="14" xfId="0" applyFill="1" applyBorder="1" applyAlignment="1">
      <alignment horizontal="center" vertical="center"/>
    </xf>
    <xf numFmtId="0" fontId="0" fillId="43" borderId="38" xfId="0" applyFill="1" applyBorder="1" applyAlignment="1">
      <alignment horizontal="center" vertical="center"/>
    </xf>
    <xf numFmtId="0" fontId="25" fillId="34" borderId="39" xfId="72" applyFont="1" applyFill="1" applyBorder="1" applyAlignment="1">
      <alignment vertical="center" shrinkToFit="1"/>
      <protection/>
    </xf>
    <xf numFmtId="0" fontId="25" fillId="34" borderId="40" xfId="72" applyFont="1" applyFill="1" applyBorder="1" applyAlignment="1">
      <alignment vertical="center" wrapText="1" shrinkToFit="1"/>
      <protection/>
    </xf>
    <xf numFmtId="0" fontId="25" fillId="34" borderId="31" xfId="72" applyFont="1" applyFill="1" applyBorder="1" applyAlignment="1">
      <alignment vertical="center" wrapText="1" shrinkToFit="1"/>
      <protection/>
    </xf>
    <xf numFmtId="0" fontId="0" fillId="41" borderId="24" xfId="0" applyFill="1" applyBorder="1" applyAlignment="1">
      <alignment vertical="center"/>
    </xf>
    <xf numFmtId="0" fontId="10" fillId="43" borderId="24" xfId="68" applyFill="1" applyBorder="1" applyAlignment="1">
      <alignment vertical="center" wrapText="1"/>
      <protection/>
    </xf>
    <xf numFmtId="0" fontId="18" fillId="34" borderId="24" xfId="68" applyFont="1" applyFill="1" applyBorder="1" applyAlignment="1">
      <alignment vertical="center" wrapText="1"/>
      <protection/>
    </xf>
    <xf numFmtId="0" fontId="18" fillId="34" borderId="25" xfId="68" applyFont="1" applyFill="1" applyBorder="1" applyAlignment="1">
      <alignment vertical="center" wrapText="1"/>
      <protection/>
    </xf>
    <xf numFmtId="0" fontId="3" fillId="36" borderId="41" xfId="68" applyFont="1" applyFill="1" applyBorder="1" applyAlignment="1">
      <alignment vertical="center" wrapText="1"/>
      <protection/>
    </xf>
    <xf numFmtId="0" fontId="0" fillId="41" borderId="27" xfId="0" applyFill="1" applyBorder="1" applyAlignment="1">
      <alignment vertical="center"/>
    </xf>
    <xf numFmtId="0" fontId="0" fillId="41" borderId="25" xfId="0" applyFill="1" applyBorder="1" applyAlignment="1">
      <alignment vertical="center"/>
    </xf>
    <xf numFmtId="20" fontId="0" fillId="43" borderId="10" xfId="0" applyNumberFormat="1" applyFill="1" applyBorder="1" applyAlignment="1">
      <alignment vertical="center"/>
    </xf>
    <xf numFmtId="0" fontId="6" fillId="37" borderId="42" xfId="62" applyFont="1" applyFill="1" applyBorder="1" applyAlignment="1" applyProtection="1">
      <alignment vertical="top" shrinkToFit="1"/>
      <protection/>
    </xf>
    <xf numFmtId="0" fontId="6" fillId="37" borderId="43" xfId="62" applyFont="1" applyFill="1" applyBorder="1" applyAlignment="1" applyProtection="1">
      <alignment vertical="top" shrinkToFit="1"/>
      <protection/>
    </xf>
    <xf numFmtId="0" fontId="9" fillId="37" borderId="44" xfId="62" applyFont="1" applyFill="1" applyBorder="1" applyAlignment="1" applyProtection="1">
      <alignment horizontal="right" vertical="center" wrapText="1"/>
      <protection/>
    </xf>
    <xf numFmtId="0" fontId="0" fillId="37" borderId="30" xfId="62" applyFill="1" applyBorder="1" applyAlignment="1" applyProtection="1">
      <alignment vertical="center" wrapText="1"/>
      <protection locked="0"/>
    </xf>
    <xf numFmtId="0" fontId="0" fillId="37" borderId="28" xfId="62" applyFill="1" applyBorder="1" applyAlignment="1" applyProtection="1">
      <alignment vertical="center" wrapText="1"/>
      <protection locked="0"/>
    </xf>
    <xf numFmtId="0" fontId="0" fillId="37" borderId="0" xfId="62" applyFill="1" applyBorder="1" applyAlignment="1" applyProtection="1">
      <alignment vertical="center" wrapText="1"/>
      <protection locked="0"/>
    </xf>
    <xf numFmtId="0" fontId="1" fillId="37" borderId="0" xfId="62" applyFont="1" applyFill="1" applyBorder="1" applyAlignment="1" applyProtection="1">
      <alignment vertical="center" wrapText="1"/>
      <protection locked="0"/>
    </xf>
    <xf numFmtId="0" fontId="0" fillId="37" borderId="19" xfId="62" applyFill="1" applyBorder="1" applyAlignment="1" applyProtection="1">
      <alignment vertical="center" wrapText="1"/>
      <protection locked="0"/>
    </xf>
    <xf numFmtId="0" fontId="0" fillId="37" borderId="20" xfId="62" applyFill="1" applyBorder="1" applyAlignment="1" applyProtection="1">
      <alignment vertical="center" wrapText="1"/>
      <protection locked="0"/>
    </xf>
    <xf numFmtId="0" fontId="0" fillId="37" borderId="21" xfId="62" applyFill="1" applyBorder="1" applyAlignment="1" applyProtection="1">
      <alignment vertical="center" wrapText="1"/>
      <protection locked="0"/>
    </xf>
    <xf numFmtId="0" fontId="0" fillId="37" borderId="42" xfId="62" applyFill="1" applyBorder="1" applyAlignment="1" applyProtection="1">
      <alignment vertical="center" wrapText="1"/>
      <protection locked="0"/>
    </xf>
    <xf numFmtId="0" fontId="0" fillId="37" borderId="26" xfId="62" applyFill="1" applyBorder="1" applyAlignment="1" applyProtection="1">
      <alignment vertical="center" wrapText="1"/>
      <protection locked="0"/>
    </xf>
    <xf numFmtId="0" fontId="9" fillId="37" borderId="0" xfId="62" applyFont="1" applyFill="1" applyBorder="1" applyAlignment="1" applyProtection="1">
      <alignment vertical="center" wrapText="1"/>
      <protection locked="0"/>
    </xf>
    <xf numFmtId="0" fontId="0" fillId="37" borderId="45" xfId="62" applyFill="1" applyBorder="1" applyAlignment="1" applyProtection="1">
      <alignment vertical="center" wrapText="1"/>
      <protection locked="0"/>
    </xf>
    <xf numFmtId="0" fontId="9" fillId="37" borderId="20" xfId="62" applyFont="1" applyFill="1" applyBorder="1" applyAlignment="1" applyProtection="1">
      <alignment vertical="center" wrapText="1"/>
      <protection locked="0"/>
    </xf>
    <xf numFmtId="0" fontId="0" fillId="53" borderId="46" xfId="62" applyFill="1" applyBorder="1" applyAlignment="1">
      <alignment horizontal="right" vertical="center" wrapText="1"/>
      <protection/>
    </xf>
    <xf numFmtId="0" fontId="0" fillId="53" borderId="47" xfId="62" applyFill="1" applyBorder="1" applyAlignment="1">
      <alignment vertical="center" wrapText="1"/>
      <protection/>
    </xf>
    <xf numFmtId="0" fontId="0" fillId="53" borderId="48" xfId="62" applyFill="1" applyBorder="1" applyAlignment="1">
      <alignment vertical="center" wrapText="1"/>
      <protection/>
    </xf>
    <xf numFmtId="0" fontId="0" fillId="53" borderId="11" xfId="62" applyFill="1" applyBorder="1" applyAlignment="1" applyProtection="1">
      <alignment vertical="center" wrapText="1"/>
      <protection locked="0"/>
    </xf>
    <xf numFmtId="0" fontId="0" fillId="53" borderId="24" xfId="62" applyFill="1" applyBorder="1" applyAlignment="1">
      <alignment vertical="center" shrinkToFit="1"/>
      <protection/>
    </xf>
    <xf numFmtId="0" fontId="0" fillId="53" borderId="49" xfId="62" applyFill="1" applyBorder="1" applyAlignment="1">
      <alignment vertical="center"/>
      <protection/>
    </xf>
    <xf numFmtId="0" fontId="0" fillId="53" borderId="50" xfId="62" applyFill="1" applyBorder="1" applyAlignment="1">
      <alignment vertical="center"/>
      <protection/>
    </xf>
    <xf numFmtId="0" fontId="0" fillId="53" borderId="51" xfId="62" applyFill="1" applyBorder="1" applyAlignment="1">
      <alignment vertical="center"/>
      <protection/>
    </xf>
    <xf numFmtId="0" fontId="0" fillId="53" borderId="16" xfId="62" applyFill="1" applyBorder="1" applyAlignment="1" applyProtection="1">
      <alignment vertical="center" wrapText="1"/>
      <protection locked="0"/>
    </xf>
    <xf numFmtId="0" fontId="0" fillId="53" borderId="15" xfId="62" applyFill="1" applyBorder="1" applyAlignment="1" applyProtection="1">
      <alignment vertical="center" wrapText="1"/>
      <protection locked="0"/>
    </xf>
    <xf numFmtId="0" fontId="0" fillId="53" borderId="52" xfId="62" applyFill="1" applyBorder="1" applyAlignment="1">
      <alignment vertical="center"/>
      <protection/>
    </xf>
    <xf numFmtId="0" fontId="0" fillId="53" borderId="14" xfId="62" applyFill="1" applyBorder="1" applyAlignment="1" applyProtection="1">
      <alignment vertical="center" wrapText="1"/>
      <protection locked="0"/>
    </xf>
    <xf numFmtId="0" fontId="0" fillId="53" borderId="53" xfId="62" applyFill="1" applyBorder="1" applyAlignment="1" applyProtection="1">
      <alignment vertical="center" wrapText="1"/>
      <protection locked="0"/>
    </xf>
    <xf numFmtId="0" fontId="0" fillId="53" borderId="44" xfId="62" applyFill="1" applyBorder="1" applyAlignment="1" applyProtection="1">
      <alignment vertical="center" wrapText="1"/>
      <protection locked="0"/>
    </xf>
    <xf numFmtId="0" fontId="0" fillId="53" borderId="54" xfId="62" applyFill="1" applyBorder="1" applyAlignment="1">
      <alignment vertical="center"/>
      <protection/>
    </xf>
    <xf numFmtId="0" fontId="0" fillId="52" borderId="43" xfId="62" applyFill="1" applyBorder="1" applyAlignment="1" applyProtection="1">
      <alignment vertical="center" wrapText="1"/>
      <protection locked="0"/>
    </xf>
    <xf numFmtId="0" fontId="0" fillId="52" borderId="30" xfId="62" applyFill="1" applyBorder="1" applyAlignment="1" applyProtection="1">
      <alignment vertical="center" wrapText="1"/>
      <protection locked="0"/>
    </xf>
    <xf numFmtId="0" fontId="0" fillId="52" borderId="28" xfId="62" applyFill="1" applyBorder="1" applyAlignment="1" applyProtection="1">
      <alignment vertical="center" wrapText="1"/>
      <protection locked="0"/>
    </xf>
    <xf numFmtId="0" fontId="0" fillId="52" borderId="13" xfId="62" applyFill="1" applyBorder="1" applyAlignment="1" applyProtection="1">
      <alignment vertical="center" wrapText="1"/>
      <protection locked="0"/>
    </xf>
    <xf numFmtId="0" fontId="0" fillId="52" borderId="24" xfId="62" applyFill="1" applyBorder="1" applyAlignment="1" applyProtection="1">
      <alignment vertical="center" wrapText="1"/>
      <protection locked="0"/>
    </xf>
    <xf numFmtId="0" fontId="0" fillId="52" borderId="25" xfId="62" applyFill="1" applyBorder="1" applyAlignment="1" applyProtection="1">
      <alignment vertical="center" wrapText="1"/>
      <protection locked="0"/>
    </xf>
    <xf numFmtId="0" fontId="1" fillId="43" borderId="10" xfId="62" applyFont="1" applyFill="1" applyBorder="1">
      <alignment vertical="center"/>
      <protection/>
    </xf>
    <xf numFmtId="0" fontId="0" fillId="34" borderId="0" xfId="0" applyFill="1" applyBorder="1" applyAlignment="1">
      <alignment vertical="center"/>
    </xf>
    <xf numFmtId="0" fontId="0" fillId="34" borderId="0" xfId="0" applyFill="1" applyBorder="1" applyAlignment="1">
      <alignment vertical="center"/>
    </xf>
    <xf numFmtId="0" fontId="0" fillId="41" borderId="0" xfId="0" applyFill="1" applyAlignment="1">
      <alignment vertical="center"/>
    </xf>
    <xf numFmtId="0" fontId="6" fillId="41" borderId="0" xfId="0" applyFont="1" applyFill="1" applyAlignment="1">
      <alignment/>
    </xf>
    <xf numFmtId="0" fontId="6" fillId="41" borderId="0" xfId="0" applyFont="1" applyFill="1" applyBorder="1" applyAlignment="1">
      <alignment/>
    </xf>
    <xf numFmtId="0" fontId="6" fillId="41" borderId="0" xfId="0" applyFont="1" applyFill="1" applyAlignment="1">
      <alignment vertical="center"/>
    </xf>
    <xf numFmtId="0" fontId="6" fillId="41" borderId="0" xfId="0" applyFont="1" applyFill="1" applyAlignment="1">
      <alignment horizontal="center" vertical="center"/>
    </xf>
    <xf numFmtId="0" fontId="6" fillId="41" borderId="0" xfId="0" applyFont="1" applyFill="1" applyAlignment="1">
      <alignment vertical="center"/>
    </xf>
    <xf numFmtId="0" fontId="0" fillId="41" borderId="0" xfId="0" applyFill="1" applyAlignment="1">
      <alignment/>
    </xf>
    <xf numFmtId="0" fontId="5" fillId="41" borderId="24" xfId="0" applyFont="1" applyFill="1" applyBorder="1" applyAlignment="1">
      <alignment/>
    </xf>
    <xf numFmtId="0" fontId="0" fillId="41" borderId="0" xfId="0" applyFill="1" applyBorder="1" applyAlignment="1">
      <alignment vertical="center"/>
    </xf>
    <xf numFmtId="0" fontId="0" fillId="41" borderId="0" xfId="0" applyFill="1" applyBorder="1" applyAlignment="1">
      <alignment vertical="center"/>
    </xf>
    <xf numFmtId="0" fontId="0" fillId="41" borderId="0" xfId="0" applyFill="1" applyBorder="1" applyAlignment="1">
      <alignment horizontal="center" vertical="center"/>
    </xf>
    <xf numFmtId="0" fontId="0" fillId="0" borderId="10" xfId="0" applyFill="1" applyBorder="1" applyAlignment="1">
      <alignment vertical="center"/>
    </xf>
    <xf numFmtId="0" fontId="0" fillId="38" borderId="15" xfId="0" applyFill="1" applyBorder="1" applyAlignment="1">
      <alignment vertical="center"/>
    </xf>
    <xf numFmtId="0" fontId="0" fillId="38" borderId="13" xfId="0" applyFill="1" applyBorder="1" applyAlignment="1">
      <alignment vertical="center" shrinkToFit="1"/>
    </xf>
    <xf numFmtId="0" fontId="0" fillId="38" borderId="24" xfId="0" applyFill="1" applyBorder="1" applyAlignment="1">
      <alignment vertical="center" shrinkToFit="1"/>
    </xf>
    <xf numFmtId="0" fontId="0" fillId="38" borderId="16" xfId="0" applyFill="1" applyBorder="1" applyAlignment="1">
      <alignment vertical="center"/>
    </xf>
    <xf numFmtId="0" fontId="0" fillId="38" borderId="15" xfId="0" applyFill="1" applyBorder="1" applyAlignment="1">
      <alignment vertical="center"/>
    </xf>
    <xf numFmtId="0" fontId="0" fillId="38" borderId="37" xfId="0" applyFill="1" applyBorder="1" applyAlignment="1">
      <alignment vertical="center"/>
    </xf>
    <xf numFmtId="0" fontId="0" fillId="38" borderId="18" xfId="0" applyFill="1" applyBorder="1" applyAlignment="1">
      <alignment vertical="center"/>
    </xf>
    <xf numFmtId="0" fontId="0" fillId="38" borderId="14" xfId="0" applyFill="1" applyBorder="1" applyAlignment="1">
      <alignment vertical="center"/>
    </xf>
    <xf numFmtId="0" fontId="0" fillId="38" borderId="38" xfId="0" applyFill="1" applyBorder="1" applyAlignment="1">
      <alignment vertical="center"/>
    </xf>
    <xf numFmtId="0" fontId="0" fillId="38" borderId="32" xfId="0" applyFill="1" applyBorder="1" applyAlignment="1">
      <alignment vertical="center"/>
    </xf>
    <xf numFmtId="0" fontId="0" fillId="38" borderId="13" xfId="0" applyFill="1" applyBorder="1" applyAlignment="1">
      <alignment vertical="center"/>
    </xf>
    <xf numFmtId="0" fontId="0" fillId="38" borderId="34" xfId="0" applyFill="1" applyBorder="1" applyAlignment="1">
      <alignment vertical="center"/>
    </xf>
    <xf numFmtId="0" fontId="0" fillId="38" borderId="0" xfId="0" applyFill="1" applyBorder="1" applyAlignment="1">
      <alignment vertical="center" wrapText="1"/>
    </xf>
    <xf numFmtId="0" fontId="0" fillId="38" borderId="0" xfId="0" applyFill="1" applyBorder="1" applyAlignment="1">
      <alignment vertical="top" wrapText="1"/>
    </xf>
    <xf numFmtId="0" fontId="0" fillId="38" borderId="16" xfId="0" applyFill="1" applyBorder="1" applyAlignment="1">
      <alignment vertical="center"/>
    </xf>
    <xf numFmtId="0" fontId="0" fillId="38" borderId="37" xfId="0" applyFill="1" applyBorder="1" applyAlignment="1">
      <alignment vertical="center"/>
    </xf>
    <xf numFmtId="0" fontId="0" fillId="38" borderId="18" xfId="0" applyFill="1" applyBorder="1" applyAlignment="1">
      <alignment vertical="center"/>
    </xf>
    <xf numFmtId="0" fontId="0" fillId="38" borderId="0" xfId="0" applyFill="1" applyBorder="1" applyAlignment="1">
      <alignment vertical="center"/>
    </xf>
    <xf numFmtId="0" fontId="0" fillId="38" borderId="32" xfId="0" applyFill="1" applyBorder="1" applyAlignment="1">
      <alignment vertical="center"/>
    </xf>
    <xf numFmtId="0" fontId="0" fillId="38" borderId="13" xfId="0" applyFill="1" applyBorder="1" applyAlignment="1">
      <alignment vertical="center"/>
    </xf>
    <xf numFmtId="0" fontId="0" fillId="38" borderId="24" xfId="0" applyFill="1" applyBorder="1" applyAlignment="1">
      <alignment vertical="center"/>
    </xf>
    <xf numFmtId="0" fontId="0" fillId="38" borderId="34" xfId="0" applyFill="1" applyBorder="1" applyAlignment="1">
      <alignment vertical="center"/>
    </xf>
    <xf numFmtId="0" fontId="1" fillId="38" borderId="24" xfId="0" applyFont="1" applyFill="1" applyBorder="1" applyAlignment="1">
      <alignment vertical="center"/>
    </xf>
    <xf numFmtId="0" fontId="0" fillId="34" borderId="0" xfId="0" applyFill="1" applyBorder="1" applyAlignment="1">
      <alignment vertical="center" wrapText="1"/>
    </xf>
    <xf numFmtId="0" fontId="0" fillId="34" borderId="32" xfId="0" applyFill="1" applyBorder="1" applyAlignment="1">
      <alignment vertical="center" wrapText="1"/>
    </xf>
    <xf numFmtId="0" fontId="0" fillId="34" borderId="24" xfId="0" applyFill="1" applyBorder="1" applyAlignment="1">
      <alignment vertical="center" wrapText="1"/>
    </xf>
    <xf numFmtId="0" fontId="0" fillId="34" borderId="34" xfId="0" applyFill="1" applyBorder="1" applyAlignment="1">
      <alignment vertical="center" wrapText="1"/>
    </xf>
    <xf numFmtId="0" fontId="0" fillId="34" borderId="24" xfId="0" applyFill="1" applyBorder="1" applyAlignment="1">
      <alignment vertical="center" shrinkToFit="1"/>
    </xf>
    <xf numFmtId="0" fontId="0" fillId="34" borderId="15" xfId="0" applyFill="1" applyBorder="1" applyAlignment="1">
      <alignment vertical="center" wrapText="1"/>
    </xf>
    <xf numFmtId="0" fontId="0" fillId="34" borderId="0" xfId="0" applyFill="1" applyBorder="1" applyAlignment="1">
      <alignment vertical="top" wrapText="1"/>
    </xf>
    <xf numFmtId="0" fontId="0" fillId="34" borderId="24" xfId="0" applyFill="1" applyBorder="1" applyAlignment="1">
      <alignment vertical="top" wrapText="1"/>
    </xf>
    <xf numFmtId="0" fontId="0" fillId="34" borderId="24" xfId="0" applyFill="1" applyBorder="1" applyAlignment="1">
      <alignment vertical="center"/>
    </xf>
    <xf numFmtId="0" fontId="0" fillId="34" borderId="37" xfId="0" applyFill="1" applyBorder="1" applyAlignment="1">
      <alignment vertical="center" wrapText="1"/>
    </xf>
    <xf numFmtId="0" fontId="0" fillId="34" borderId="0" xfId="0" applyFill="1" applyBorder="1" applyAlignment="1">
      <alignment vertical="center"/>
    </xf>
    <xf numFmtId="0" fontId="0" fillId="38" borderId="30" xfId="0" applyFill="1" applyBorder="1" applyAlignment="1">
      <alignment vertical="center"/>
    </xf>
    <xf numFmtId="0" fontId="9" fillId="38" borderId="30" xfId="0" applyFont="1" applyFill="1" applyBorder="1" applyAlignment="1">
      <alignment vertical="center"/>
    </xf>
    <xf numFmtId="0" fontId="9" fillId="34" borderId="30" xfId="0" applyFont="1" applyFill="1" applyBorder="1" applyAlignment="1">
      <alignment vertical="center"/>
    </xf>
    <xf numFmtId="0" fontId="0" fillId="34" borderId="30" xfId="0" applyFill="1" applyBorder="1" applyAlignment="1">
      <alignment vertical="center"/>
    </xf>
    <xf numFmtId="0" fontId="0" fillId="0" borderId="0" xfId="0" applyFill="1" applyBorder="1" applyAlignment="1">
      <alignment vertical="center"/>
    </xf>
    <xf numFmtId="0" fontId="0" fillId="38" borderId="0" xfId="0" applyFill="1" applyBorder="1" applyAlignment="1">
      <alignment horizontal="right" vertical="center"/>
    </xf>
    <xf numFmtId="0" fontId="0" fillId="34" borderId="19" xfId="0" applyFill="1" applyBorder="1" applyAlignment="1">
      <alignment vertical="center"/>
    </xf>
    <xf numFmtId="0" fontId="1" fillId="34" borderId="19" xfId="0" applyFont="1" applyFill="1" applyBorder="1" applyAlignment="1">
      <alignment vertical="center"/>
    </xf>
    <xf numFmtId="0" fontId="0" fillId="38" borderId="20" xfId="0" applyFill="1" applyBorder="1" applyAlignment="1">
      <alignment vertical="center"/>
    </xf>
    <xf numFmtId="0" fontId="0" fillId="34" borderId="20" xfId="0" applyFill="1" applyBorder="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9" fillId="38" borderId="20" xfId="0" applyFont="1" applyFill="1" applyBorder="1" applyAlignment="1">
      <alignment vertical="center"/>
    </xf>
    <xf numFmtId="0" fontId="9" fillId="34" borderId="20" xfId="0" applyFont="1" applyFill="1" applyBorder="1" applyAlignment="1">
      <alignment vertical="center"/>
    </xf>
    <xf numFmtId="0" fontId="0" fillId="34" borderId="20" xfId="0" applyFill="1" applyBorder="1" applyAlignment="1">
      <alignment vertical="center"/>
    </xf>
    <xf numFmtId="0" fontId="0" fillId="38" borderId="20" xfId="0" applyFill="1" applyBorder="1" applyAlignment="1">
      <alignment horizontal="right" vertical="center"/>
    </xf>
    <xf numFmtId="0" fontId="0" fillId="34" borderId="26" xfId="0" applyFill="1" applyBorder="1" applyAlignment="1">
      <alignment vertical="center" wrapText="1"/>
    </xf>
    <xf numFmtId="0" fontId="0" fillId="34" borderId="27" xfId="0" applyFill="1" applyBorder="1" applyAlignment="1">
      <alignment vertical="center" wrapText="1"/>
    </xf>
    <xf numFmtId="0" fontId="0" fillId="34" borderId="15" xfId="0" applyFill="1" applyBorder="1" applyAlignment="1">
      <alignment vertical="top" wrapText="1"/>
    </xf>
    <xf numFmtId="0" fontId="0" fillId="34" borderId="42" xfId="0" applyFill="1" applyBorder="1" applyAlignment="1">
      <alignment vertical="center"/>
    </xf>
    <xf numFmtId="0" fontId="0" fillId="34" borderId="26" xfId="0" applyFill="1" applyBorder="1" applyAlignment="1">
      <alignment vertical="center"/>
    </xf>
    <xf numFmtId="0" fontId="0" fillId="34" borderId="45" xfId="0" applyFill="1" applyBorder="1" applyAlignment="1">
      <alignment vertical="center"/>
    </xf>
    <xf numFmtId="0" fontId="0" fillId="34" borderId="26" xfId="0" applyFill="1" applyBorder="1" applyAlignment="1">
      <alignment vertical="center"/>
    </xf>
    <xf numFmtId="0" fontId="0" fillId="34" borderId="22" xfId="0" applyFill="1" applyBorder="1" applyAlignment="1">
      <alignment vertical="center" wrapText="1"/>
    </xf>
    <xf numFmtId="0" fontId="0" fillId="34" borderId="26" xfId="0" applyFill="1" applyBorder="1" applyAlignment="1">
      <alignment vertical="center"/>
    </xf>
    <xf numFmtId="0" fontId="0" fillId="34" borderId="19" xfId="0" applyFill="1" applyBorder="1" applyAlignment="1">
      <alignment vertical="center"/>
    </xf>
    <xf numFmtId="0" fontId="0" fillId="34" borderId="21" xfId="0" applyFill="1" applyBorder="1" applyAlignment="1">
      <alignment vertical="center"/>
    </xf>
    <xf numFmtId="0" fontId="0" fillId="41" borderId="42" xfId="0" applyFill="1" applyBorder="1" applyAlignment="1">
      <alignment vertical="center"/>
    </xf>
    <xf numFmtId="0" fontId="0" fillId="41" borderId="30" xfId="0" applyFill="1" applyBorder="1" applyAlignment="1">
      <alignment vertical="center"/>
    </xf>
    <xf numFmtId="0" fontId="0" fillId="41" borderId="28" xfId="0" applyFill="1" applyBorder="1" applyAlignment="1">
      <alignment vertical="center"/>
    </xf>
    <xf numFmtId="0" fontId="0" fillId="41" borderId="26" xfId="0" applyFill="1" applyBorder="1" applyAlignment="1">
      <alignment vertical="center"/>
    </xf>
    <xf numFmtId="0" fontId="0" fillId="41" borderId="19" xfId="0" applyFill="1" applyBorder="1" applyAlignment="1">
      <alignment vertical="center"/>
    </xf>
    <xf numFmtId="0" fontId="0" fillId="41" borderId="45" xfId="0" applyFill="1" applyBorder="1" applyAlignment="1">
      <alignment vertical="center"/>
    </xf>
    <xf numFmtId="0" fontId="0" fillId="41" borderId="20" xfId="0" applyFill="1" applyBorder="1" applyAlignment="1">
      <alignment vertical="center"/>
    </xf>
    <xf numFmtId="0" fontId="0" fillId="41" borderId="44" xfId="0" applyFill="1" applyBorder="1" applyAlignment="1">
      <alignment vertical="center"/>
    </xf>
    <xf numFmtId="0" fontId="0" fillId="41" borderId="21" xfId="0" applyFill="1" applyBorder="1" applyAlignment="1">
      <alignment vertical="center"/>
    </xf>
    <xf numFmtId="0" fontId="0" fillId="34" borderId="27" xfId="0" applyFill="1" applyBorder="1" applyAlignment="1">
      <alignment vertical="center"/>
    </xf>
    <xf numFmtId="0" fontId="0" fillId="34" borderId="14" xfId="0" applyFill="1" applyBorder="1" applyAlignment="1">
      <alignment vertical="center"/>
    </xf>
    <xf numFmtId="0" fontId="0" fillId="38" borderId="31" xfId="0" applyFill="1" applyBorder="1" applyAlignment="1">
      <alignment vertical="center" wrapText="1"/>
    </xf>
    <xf numFmtId="0" fontId="0" fillId="34" borderId="0" xfId="0" applyFill="1" applyBorder="1" applyAlignment="1">
      <alignment vertical="center" shrinkToFit="1"/>
    </xf>
    <xf numFmtId="0" fontId="0" fillId="38" borderId="0" xfId="0" applyFill="1" applyBorder="1" applyAlignment="1">
      <alignment vertical="center" shrinkToFit="1"/>
    </xf>
    <xf numFmtId="0" fontId="1" fillId="38" borderId="24" xfId="0" applyFont="1" applyFill="1" applyBorder="1" applyAlignment="1">
      <alignment horizontal="left" vertical="center"/>
    </xf>
    <xf numFmtId="0" fontId="0" fillId="34" borderId="0" xfId="0" applyFill="1" applyBorder="1" applyAlignment="1">
      <alignment vertical="center" shrinkToFit="1"/>
    </xf>
    <xf numFmtId="0" fontId="0" fillId="38" borderId="52" xfId="0" applyFill="1" applyBorder="1" applyAlignment="1">
      <alignment horizontal="center" vertical="center"/>
    </xf>
    <xf numFmtId="0" fontId="0" fillId="38" borderId="34" xfId="0" applyFill="1" applyBorder="1" applyAlignment="1">
      <alignment vertical="center"/>
    </xf>
    <xf numFmtId="0" fontId="0" fillId="38" borderId="42" xfId="0" applyFill="1" applyBorder="1" applyAlignment="1">
      <alignment vertical="center"/>
    </xf>
    <xf numFmtId="0" fontId="0" fillId="38" borderId="28" xfId="0" applyFill="1" applyBorder="1" applyAlignment="1">
      <alignment vertical="center"/>
    </xf>
    <xf numFmtId="0" fontId="0" fillId="38" borderId="19" xfId="0" applyFill="1" applyBorder="1" applyAlignment="1">
      <alignment vertical="center"/>
    </xf>
    <xf numFmtId="0" fontId="0" fillId="38" borderId="19" xfId="0" applyFont="1" applyFill="1" applyBorder="1" applyAlignment="1">
      <alignment vertical="center"/>
    </xf>
    <xf numFmtId="0" fontId="0" fillId="38" borderId="21" xfId="0" applyFill="1" applyBorder="1" applyAlignment="1">
      <alignment vertical="center"/>
    </xf>
    <xf numFmtId="0" fontId="0" fillId="34" borderId="42" xfId="0" applyFill="1" applyBorder="1" applyAlignment="1">
      <alignment vertical="center"/>
    </xf>
    <xf numFmtId="0" fontId="0" fillId="34" borderId="30" xfId="0" applyFill="1" applyBorder="1" applyAlignment="1">
      <alignment vertical="center"/>
    </xf>
    <xf numFmtId="0" fontId="0" fillId="34" borderId="30" xfId="0" applyFill="1" applyBorder="1" applyAlignment="1">
      <alignment horizontal="center" vertical="center"/>
    </xf>
    <xf numFmtId="0" fontId="0" fillId="34" borderId="28" xfId="0" applyFill="1" applyBorder="1" applyAlignment="1">
      <alignment vertical="center"/>
    </xf>
    <xf numFmtId="0" fontId="0" fillId="34" borderId="28" xfId="0" applyFill="1" applyBorder="1" applyAlignment="1">
      <alignment vertical="center"/>
    </xf>
    <xf numFmtId="0" fontId="0" fillId="41" borderId="10" xfId="0" applyFill="1" applyBorder="1" applyAlignment="1">
      <alignment horizontal="center" vertical="center"/>
    </xf>
    <xf numFmtId="0" fontId="0" fillId="41" borderId="10" xfId="0" applyFill="1" applyBorder="1" applyAlignment="1">
      <alignment vertical="center" wrapText="1"/>
    </xf>
    <xf numFmtId="0" fontId="0" fillId="38" borderId="10" xfId="0" applyFill="1" applyBorder="1" applyAlignment="1">
      <alignment vertical="center" wrapText="1"/>
    </xf>
    <xf numFmtId="0" fontId="5" fillId="0" borderId="0" xfId="71" applyFont="1" applyFill="1" applyAlignment="1">
      <alignment vertical="center"/>
      <protection/>
    </xf>
    <xf numFmtId="0" fontId="3" fillId="41" borderId="46" xfId="68" applyFont="1" applyFill="1" applyBorder="1" applyAlignment="1">
      <alignment vertical="center" wrapText="1"/>
      <protection/>
    </xf>
    <xf numFmtId="0" fontId="10" fillId="43" borderId="24" xfId="68" applyFill="1" applyBorder="1">
      <alignment/>
      <protection/>
    </xf>
    <xf numFmtId="0" fontId="10" fillId="41" borderId="46" xfId="68" applyFill="1" applyBorder="1" applyAlignment="1">
      <alignment vertical="center" wrapText="1"/>
      <protection/>
    </xf>
    <xf numFmtId="0" fontId="28" fillId="41" borderId="46" xfId="68" applyFont="1" applyFill="1" applyBorder="1" applyAlignment="1">
      <alignment vertical="center" wrapText="1"/>
      <protection/>
    </xf>
    <xf numFmtId="0" fontId="10" fillId="41" borderId="46" xfId="68" applyFill="1" applyBorder="1">
      <alignment/>
      <protection/>
    </xf>
    <xf numFmtId="0" fontId="48" fillId="41" borderId="47" xfId="68" applyFont="1" applyFill="1" applyBorder="1" applyAlignment="1">
      <alignment vertical="center" wrapText="1"/>
      <protection/>
    </xf>
    <xf numFmtId="0" fontId="1" fillId="0" borderId="10" xfId="62" applyFont="1" applyBorder="1">
      <alignment vertical="center"/>
      <protection/>
    </xf>
    <xf numFmtId="0" fontId="0" fillId="0" borderId="10" xfId="62" applyBorder="1" applyAlignment="1">
      <alignment horizontal="right" vertical="center"/>
      <protection/>
    </xf>
    <xf numFmtId="0" fontId="1" fillId="38" borderId="10" xfId="62" applyFont="1" applyFill="1" applyBorder="1">
      <alignment vertical="center"/>
      <protection/>
    </xf>
    <xf numFmtId="56" fontId="0" fillId="53" borderId="48" xfId="62" applyNumberFormat="1" applyFill="1" applyBorder="1" applyAlignment="1">
      <alignment vertical="center" wrapText="1"/>
      <protection/>
    </xf>
    <xf numFmtId="0" fontId="25" fillId="33" borderId="0" xfId="72" applyFont="1" applyFill="1" applyAlignment="1">
      <alignment vertical="center"/>
      <protection/>
    </xf>
    <xf numFmtId="0" fontId="10" fillId="52" borderId="15" xfId="69" applyFill="1" applyBorder="1" applyAlignment="1">
      <alignment vertical="center"/>
      <protection/>
    </xf>
    <xf numFmtId="0" fontId="10" fillId="52" borderId="37" xfId="69" applyFill="1" applyBorder="1" applyAlignment="1">
      <alignment vertical="center"/>
      <protection/>
    </xf>
    <xf numFmtId="0" fontId="10" fillId="52" borderId="16" xfId="69" applyFill="1" applyBorder="1" applyAlignment="1">
      <alignment vertical="center"/>
      <protection/>
    </xf>
    <xf numFmtId="0" fontId="1" fillId="35" borderId="10" xfId="62" applyFont="1" applyFill="1" applyBorder="1">
      <alignment vertical="center"/>
      <protection/>
    </xf>
    <xf numFmtId="0" fontId="0" fillId="37" borderId="42" xfId="62" applyFill="1" applyBorder="1" applyAlignment="1" applyProtection="1">
      <alignment vertical="center"/>
      <protection/>
    </xf>
    <xf numFmtId="0" fontId="0" fillId="37" borderId="30" xfId="62" applyFill="1" applyBorder="1" applyAlignment="1" applyProtection="1">
      <alignment vertical="center"/>
      <protection/>
    </xf>
    <xf numFmtId="0" fontId="0" fillId="37" borderId="28" xfId="62" applyFill="1" applyBorder="1" applyAlignment="1" applyProtection="1">
      <alignment vertical="center"/>
      <protection/>
    </xf>
    <xf numFmtId="0" fontId="0" fillId="37" borderId="26" xfId="62" applyFill="1" applyBorder="1" applyAlignment="1" applyProtection="1">
      <alignment vertical="center"/>
      <protection/>
    </xf>
    <xf numFmtId="0" fontId="0" fillId="37" borderId="0" xfId="62" applyFill="1" applyBorder="1" applyAlignment="1" applyProtection="1">
      <alignment vertical="center"/>
      <protection/>
    </xf>
    <xf numFmtId="0" fontId="0" fillId="37" borderId="19" xfId="62" applyFill="1" applyBorder="1" applyAlignment="1" applyProtection="1">
      <alignment vertical="center"/>
      <protection/>
    </xf>
    <xf numFmtId="0" fontId="0" fillId="37" borderId="45" xfId="62" applyFill="1" applyBorder="1" applyAlignment="1" applyProtection="1">
      <alignment vertical="center"/>
      <protection/>
    </xf>
    <xf numFmtId="0" fontId="0" fillId="37" borderId="20" xfId="62" applyFill="1" applyBorder="1" applyAlignment="1" applyProtection="1">
      <alignment vertical="center"/>
      <protection/>
    </xf>
    <xf numFmtId="0" fontId="0" fillId="37" borderId="21" xfId="62" applyFill="1" applyBorder="1" applyAlignment="1" applyProtection="1">
      <alignment vertical="center"/>
      <protection/>
    </xf>
    <xf numFmtId="0" fontId="1" fillId="54" borderId="10" xfId="63" applyFont="1" applyFill="1" applyBorder="1">
      <alignment vertical="center"/>
      <protection/>
    </xf>
    <xf numFmtId="0" fontId="0" fillId="54" borderId="10" xfId="0" applyFill="1" applyBorder="1" applyAlignment="1">
      <alignment vertical="center"/>
    </xf>
    <xf numFmtId="0" fontId="1" fillId="52" borderId="10" xfId="63" applyFont="1" applyFill="1" applyBorder="1">
      <alignment vertical="center"/>
      <protection/>
    </xf>
    <xf numFmtId="0" fontId="0" fillId="52" borderId="10" xfId="0" applyFill="1" applyBorder="1" applyAlignment="1">
      <alignment vertical="center"/>
    </xf>
    <xf numFmtId="0" fontId="0" fillId="48" borderId="10" xfId="0" applyFill="1" applyBorder="1" applyAlignment="1">
      <alignment vertical="center"/>
    </xf>
    <xf numFmtId="0" fontId="0" fillId="48" borderId="10" xfId="0" applyFill="1" applyBorder="1" applyAlignment="1">
      <alignment/>
    </xf>
    <xf numFmtId="0" fontId="25" fillId="34" borderId="55" xfId="72" applyFont="1" applyFill="1" applyBorder="1" applyAlignment="1">
      <alignment vertical="center" shrinkToFit="1"/>
      <protection/>
    </xf>
    <xf numFmtId="0" fontId="25" fillId="34" borderId="56" xfId="72" applyFont="1" applyFill="1" applyBorder="1" applyAlignment="1">
      <alignment horizontal="left" vertical="center" wrapText="1" shrinkToFit="1"/>
      <protection/>
    </xf>
    <xf numFmtId="49" fontId="21" fillId="33" borderId="0" xfId="72" applyNumberFormat="1" applyFont="1" applyFill="1" applyAlignment="1">
      <alignment horizontal="center" vertical="center"/>
      <protection/>
    </xf>
    <xf numFmtId="0" fontId="39" fillId="33" borderId="10" xfId="72" applyFont="1" applyFill="1" applyBorder="1" applyAlignment="1">
      <alignment vertical="center"/>
      <protection/>
    </xf>
    <xf numFmtId="0" fontId="39" fillId="33" borderId="10" xfId="72" applyFont="1" applyFill="1" applyBorder="1" applyAlignment="1">
      <alignment horizontal="center" vertical="center"/>
      <protection/>
    </xf>
    <xf numFmtId="0" fontId="51" fillId="33" borderId="10" xfId="72" applyFont="1" applyFill="1" applyBorder="1" applyAlignment="1">
      <alignment horizontal="center" vertical="center"/>
      <protection/>
    </xf>
    <xf numFmtId="0" fontId="39" fillId="33" borderId="0" xfId="72" applyFont="1" applyFill="1" applyAlignment="1">
      <alignment vertical="center" wrapText="1"/>
      <protection/>
    </xf>
    <xf numFmtId="0" fontId="52" fillId="33" borderId="0" xfId="72" applyFont="1" applyFill="1" applyAlignment="1">
      <alignment vertical="center"/>
      <protection/>
    </xf>
    <xf numFmtId="183" fontId="51" fillId="33" borderId="10" xfId="72" applyNumberFormat="1" applyFont="1" applyFill="1" applyBorder="1" applyAlignment="1">
      <alignment vertical="center"/>
      <protection/>
    </xf>
    <xf numFmtId="177" fontId="51" fillId="33" borderId="10" xfId="72" applyNumberFormat="1" applyFont="1" applyFill="1" applyBorder="1" applyAlignment="1">
      <alignment horizontal="center" vertical="center"/>
      <protection/>
    </xf>
    <xf numFmtId="180" fontId="39" fillId="33" borderId="10" xfId="72" applyNumberFormat="1" applyFont="1" applyFill="1" applyBorder="1" applyAlignment="1">
      <alignment horizontal="center" vertical="center"/>
      <protection/>
    </xf>
    <xf numFmtId="0" fontId="0" fillId="55" borderId="12" xfId="0" applyFill="1" applyBorder="1" applyAlignment="1">
      <alignment horizontal="center" vertical="center"/>
    </xf>
    <xf numFmtId="0" fontId="0" fillId="55" borderId="10" xfId="0" applyFill="1" applyBorder="1" applyAlignment="1">
      <alignment horizontal="center" vertical="center"/>
    </xf>
    <xf numFmtId="0" fontId="0" fillId="55" borderId="10" xfId="0" applyFill="1" applyBorder="1" applyAlignment="1">
      <alignment vertical="center"/>
    </xf>
    <xf numFmtId="2" fontId="0" fillId="55" borderId="10" xfId="0" applyNumberFormat="1" applyFill="1" applyBorder="1" applyAlignment="1">
      <alignment vertical="center"/>
    </xf>
    <xf numFmtId="1" fontId="0" fillId="47" borderId="10" xfId="0" applyNumberFormat="1" applyFill="1" applyBorder="1" applyAlignment="1">
      <alignment vertical="center"/>
    </xf>
    <xf numFmtId="0" fontId="25" fillId="41" borderId="57" xfId="72" applyFont="1" applyFill="1" applyBorder="1" applyAlignment="1">
      <alignment vertical="center" wrapText="1" shrinkToFit="1"/>
      <protection/>
    </xf>
    <xf numFmtId="0" fontId="25" fillId="41" borderId="58" xfId="72" applyFont="1" applyFill="1" applyBorder="1" applyAlignment="1">
      <alignment vertical="center" wrapText="1"/>
      <protection/>
    </xf>
    <xf numFmtId="0" fontId="25" fillId="41" borderId="58" xfId="72" applyFont="1" applyFill="1" applyBorder="1" applyAlignment="1">
      <alignment horizontal="left" vertical="center" wrapText="1"/>
      <protection/>
    </xf>
    <xf numFmtId="0" fontId="25" fillId="41" borderId="58" xfId="73" applyFont="1" applyFill="1" applyBorder="1" applyAlignment="1">
      <alignment vertical="center" wrapText="1"/>
      <protection/>
    </xf>
    <xf numFmtId="0" fontId="25" fillId="41" borderId="57" xfId="72" applyFont="1" applyFill="1" applyBorder="1" applyAlignment="1">
      <alignment vertical="center" shrinkToFit="1"/>
      <protection/>
    </xf>
    <xf numFmtId="0" fontId="11" fillId="41" borderId="58" xfId="72" applyFont="1" applyFill="1" applyBorder="1" applyAlignment="1">
      <alignment vertical="center" shrinkToFit="1"/>
      <protection/>
    </xf>
    <xf numFmtId="0" fontId="25" fillId="34" borderId="59" xfId="72" applyFont="1" applyFill="1" applyBorder="1" applyAlignment="1">
      <alignment horizontal="center" vertical="center" shrinkToFit="1"/>
      <protection/>
    </xf>
    <xf numFmtId="0" fontId="25" fillId="34" borderId="18" xfId="72" applyFont="1" applyFill="1" applyBorder="1" applyAlignment="1">
      <alignment horizontal="center" vertical="center"/>
      <protection/>
    </xf>
    <xf numFmtId="0" fontId="23" fillId="56" borderId="42" xfId="72" applyFont="1" applyFill="1" applyBorder="1" applyAlignment="1">
      <alignment vertical="center" wrapText="1"/>
      <protection/>
    </xf>
    <xf numFmtId="0" fontId="23" fillId="56" borderId="30" xfId="72" applyFont="1" applyFill="1" applyBorder="1" applyAlignment="1">
      <alignment vertical="center" wrapText="1"/>
      <protection/>
    </xf>
    <xf numFmtId="0" fontId="23" fillId="56" borderId="28" xfId="72" applyFont="1" applyFill="1" applyBorder="1" applyAlignment="1">
      <alignment vertical="center" wrapText="1"/>
      <protection/>
    </xf>
    <xf numFmtId="0" fontId="23" fillId="56" borderId="45" xfId="72" applyFont="1" applyFill="1" applyBorder="1" applyAlignment="1">
      <alignment vertical="center" wrapText="1"/>
      <protection/>
    </xf>
    <xf numFmtId="0" fontId="25" fillId="40" borderId="60" xfId="72" applyFont="1" applyFill="1" applyBorder="1" applyAlignment="1">
      <alignment horizontal="center" vertical="center" wrapText="1"/>
      <protection/>
    </xf>
    <xf numFmtId="0" fontId="25" fillId="40" borderId="12" xfId="72" applyFont="1" applyFill="1" applyBorder="1" applyAlignment="1">
      <alignment horizontal="center" vertical="center" wrapText="1"/>
      <protection/>
    </xf>
    <xf numFmtId="0" fontId="25" fillId="40" borderId="18" xfId="72" applyFont="1" applyFill="1" applyBorder="1" applyAlignment="1">
      <alignment horizontal="center" vertical="center" wrapText="1"/>
      <protection/>
    </xf>
    <xf numFmtId="0" fontId="25" fillId="34" borderId="43" xfId="72" applyFont="1" applyFill="1" applyBorder="1" applyAlignment="1">
      <alignment horizontal="center" vertical="center" wrapText="1"/>
      <protection/>
    </xf>
    <xf numFmtId="0" fontId="25" fillId="34" borderId="18" xfId="72" applyFont="1" applyFill="1" applyBorder="1" applyAlignment="1">
      <alignment horizontal="center" vertical="center" wrapText="1"/>
      <protection/>
    </xf>
    <xf numFmtId="0" fontId="25" fillId="34" borderId="17" xfId="72" applyFont="1" applyFill="1" applyBorder="1" applyAlignment="1">
      <alignment horizontal="center" vertical="center"/>
      <protection/>
    </xf>
    <xf numFmtId="0" fontId="25" fillId="34" borderId="12" xfId="72" applyFont="1" applyFill="1" applyBorder="1" applyAlignment="1">
      <alignment horizontal="center" vertical="center"/>
      <protection/>
    </xf>
    <xf numFmtId="0" fontId="21" fillId="34" borderId="0" xfId="72" applyFont="1" applyFill="1" applyAlignment="1">
      <alignment horizontal="center" vertical="center"/>
      <protection/>
    </xf>
    <xf numFmtId="0" fontId="25" fillId="34" borderId="12" xfId="72" applyFont="1" applyFill="1" applyBorder="1" applyAlignment="1">
      <alignment horizontal="center" vertical="center" shrinkToFit="1"/>
      <protection/>
    </xf>
    <xf numFmtId="0" fontId="25" fillId="34" borderId="61" xfId="72" applyFont="1" applyFill="1" applyBorder="1" applyAlignment="1">
      <alignment horizontal="center" vertical="center"/>
      <protection/>
    </xf>
    <xf numFmtId="0" fontId="55" fillId="33" borderId="0" xfId="0" applyFont="1" applyFill="1" applyAlignment="1">
      <alignment vertical="center"/>
    </xf>
    <xf numFmtId="0" fontId="1" fillId="52" borderId="10" xfId="62" applyFont="1" applyFill="1" applyBorder="1">
      <alignment vertical="center"/>
      <protection/>
    </xf>
    <xf numFmtId="0" fontId="0" fillId="52" borderId="10" xfId="0" applyFill="1" applyBorder="1" applyAlignment="1">
      <alignment/>
    </xf>
    <xf numFmtId="0" fontId="0" fillId="41" borderId="10" xfId="0" applyFill="1" applyBorder="1" applyAlignment="1">
      <alignment horizontal="center" vertical="center"/>
    </xf>
    <xf numFmtId="0" fontId="0" fillId="38" borderId="10" xfId="0" applyFill="1" applyBorder="1" applyAlignment="1">
      <alignment vertical="center" wrapText="1"/>
    </xf>
    <xf numFmtId="0" fontId="1" fillId="0" borderId="10" xfId="62" applyFont="1" applyBorder="1">
      <alignment vertical="center"/>
      <protection/>
    </xf>
    <xf numFmtId="0" fontId="6" fillId="0" borderId="0" xfId="62" applyFont="1" applyAlignment="1">
      <alignment vertical="center" wrapText="1"/>
      <protection/>
    </xf>
    <xf numFmtId="0" fontId="19" fillId="0" borderId="0" xfId="68" applyFont="1" applyAlignment="1">
      <alignment wrapText="1"/>
      <protection/>
    </xf>
    <xf numFmtId="0" fontId="10" fillId="41" borderId="0" xfId="69" applyFont="1" applyFill="1" applyBorder="1" applyAlignment="1">
      <alignment horizontal="center" vertical="center"/>
      <protection/>
    </xf>
    <xf numFmtId="0" fontId="10" fillId="41" borderId="0" xfId="69" applyFill="1" applyBorder="1" applyAlignment="1">
      <alignment horizontal="center" vertical="center"/>
      <protection/>
    </xf>
    <xf numFmtId="0" fontId="0" fillId="0" borderId="30" xfId="0" applyBorder="1" applyAlignment="1">
      <alignment vertical="center"/>
    </xf>
    <xf numFmtId="0" fontId="0" fillId="38" borderId="15" xfId="0" applyFill="1" applyBorder="1" applyAlignment="1">
      <alignment vertical="center"/>
    </xf>
    <xf numFmtId="0" fontId="0" fillId="34" borderId="24" xfId="0" applyFill="1" applyBorder="1" applyAlignment="1">
      <alignment vertical="center" shrinkToFit="1"/>
    </xf>
    <xf numFmtId="0" fontId="0" fillId="34" borderId="0" xfId="0" applyFill="1" applyBorder="1" applyAlignment="1">
      <alignment vertical="center" wrapText="1"/>
    </xf>
    <xf numFmtId="0" fontId="0" fillId="34" borderId="22" xfId="0" applyFill="1" applyBorder="1" applyAlignment="1">
      <alignment vertical="center" wrapText="1"/>
    </xf>
    <xf numFmtId="0" fontId="0" fillId="34" borderId="15" xfId="0" applyFill="1" applyBorder="1" applyAlignment="1">
      <alignment vertical="center" wrapText="1"/>
    </xf>
    <xf numFmtId="0" fontId="0" fillId="34" borderId="26" xfId="0" applyFill="1" applyBorder="1" applyAlignment="1">
      <alignment vertical="center" wrapText="1"/>
    </xf>
    <xf numFmtId="0" fontId="0" fillId="38" borderId="0" xfId="0" applyFill="1" applyBorder="1" applyAlignment="1">
      <alignment vertical="top" wrapText="1"/>
    </xf>
    <xf numFmtId="0" fontId="0" fillId="38" borderId="0" xfId="0" applyFill="1" applyBorder="1" applyAlignment="1">
      <alignment vertical="center"/>
    </xf>
    <xf numFmtId="0" fontId="0" fillId="38" borderId="24" xfId="0" applyFill="1" applyBorder="1" applyAlignment="1">
      <alignment vertical="center"/>
    </xf>
    <xf numFmtId="0" fontId="0" fillId="34" borderId="27" xfId="0" applyFill="1" applyBorder="1" applyAlignment="1">
      <alignment vertical="center" wrapText="1"/>
    </xf>
    <xf numFmtId="0" fontId="0" fillId="34" borderId="24" xfId="0" applyFill="1" applyBorder="1" applyAlignment="1">
      <alignment vertical="center" wrapText="1"/>
    </xf>
    <xf numFmtId="0" fontId="0" fillId="38" borderId="23" xfId="0" applyFill="1" applyBorder="1" applyAlignment="1">
      <alignment vertical="center"/>
    </xf>
    <xf numFmtId="0" fontId="0" fillId="34" borderId="0" xfId="0" applyFill="1" applyAlignment="1">
      <alignment vertical="center"/>
    </xf>
    <xf numFmtId="0" fontId="0" fillId="34" borderId="15" xfId="0" applyFill="1" applyBorder="1" applyAlignment="1">
      <alignment vertical="center" shrinkToFit="1"/>
    </xf>
    <xf numFmtId="0" fontId="0" fillId="34" borderId="0" xfId="0" applyFill="1" applyBorder="1" applyAlignment="1">
      <alignment vertical="center" wrapText="1"/>
    </xf>
    <xf numFmtId="0" fontId="0" fillId="34" borderId="15" xfId="0" applyFill="1" applyBorder="1" applyAlignment="1">
      <alignment vertical="center"/>
    </xf>
    <xf numFmtId="0" fontId="55" fillId="0" borderId="0" xfId="71" applyFont="1">
      <alignment vertical="center"/>
      <protection/>
    </xf>
    <xf numFmtId="0" fontId="0" fillId="34" borderId="30" xfId="0" applyFill="1" applyBorder="1" applyAlignment="1">
      <alignment horizontal="center" vertical="center"/>
    </xf>
    <xf numFmtId="0" fontId="0" fillId="38" borderId="30" xfId="0" applyFill="1" applyBorder="1" applyAlignment="1">
      <alignment vertical="center"/>
    </xf>
    <xf numFmtId="0" fontId="0" fillId="38" borderId="30" xfId="0" applyFill="1" applyBorder="1" applyAlignment="1">
      <alignment vertical="center"/>
    </xf>
    <xf numFmtId="0" fontId="0" fillId="34" borderId="30" xfId="0" applyFill="1" applyBorder="1" applyAlignment="1">
      <alignment vertical="center"/>
    </xf>
    <xf numFmtId="0" fontId="0" fillId="41" borderId="0" xfId="0" applyFill="1" applyBorder="1" applyAlignment="1">
      <alignment vertical="center"/>
    </xf>
    <xf numFmtId="0" fontId="0" fillId="41" borderId="0" xfId="0" applyFill="1" applyBorder="1" applyAlignment="1">
      <alignment vertical="center"/>
    </xf>
    <xf numFmtId="0" fontId="0" fillId="34" borderId="0" xfId="0" applyFill="1" applyBorder="1" applyAlignment="1">
      <alignment vertical="center" shrinkToFit="1"/>
    </xf>
    <xf numFmtId="0" fontId="0" fillId="34" borderId="15" xfId="0" applyFill="1" applyBorder="1" applyAlignment="1">
      <alignment vertical="center" shrinkToFit="1"/>
    </xf>
    <xf numFmtId="0" fontId="0" fillId="34" borderId="18" xfId="0" applyFill="1" applyBorder="1" applyAlignment="1">
      <alignment vertical="center"/>
    </xf>
    <xf numFmtId="0" fontId="0" fillId="52" borderId="10" xfId="0" applyFill="1" applyBorder="1" applyAlignment="1">
      <alignment horizontal="center" vertical="center"/>
    </xf>
    <xf numFmtId="0" fontId="56" fillId="0" borderId="0" xfId="71" applyFont="1" applyAlignment="1">
      <alignment vertical="center"/>
      <protection/>
    </xf>
    <xf numFmtId="0" fontId="55" fillId="0" borderId="0" xfId="71" applyFont="1" applyAlignment="1">
      <alignment vertical="center"/>
      <protection/>
    </xf>
    <xf numFmtId="0" fontId="0" fillId="0" borderId="17" xfId="0" applyBorder="1" applyAlignment="1">
      <alignment vertical="center"/>
    </xf>
    <xf numFmtId="0" fontId="0" fillId="57" borderId="10" xfId="0" applyFill="1" applyBorder="1" applyAlignment="1">
      <alignment vertical="center"/>
    </xf>
    <xf numFmtId="0" fontId="0" fillId="58" borderId="10" xfId="0" applyFill="1" applyBorder="1" applyAlignment="1">
      <alignment vertical="center"/>
    </xf>
    <xf numFmtId="0" fontId="0" fillId="37" borderId="14" xfId="0" applyFill="1" applyBorder="1" applyAlignment="1">
      <alignment vertical="center"/>
    </xf>
    <xf numFmtId="0" fontId="0" fillId="0" borderId="14" xfId="0" applyBorder="1" applyAlignment="1">
      <alignment vertical="center"/>
    </xf>
    <xf numFmtId="0" fontId="0" fillId="52" borderId="14" xfId="0" applyFill="1" applyBorder="1" applyAlignment="1">
      <alignment vertical="center"/>
    </xf>
    <xf numFmtId="0" fontId="0" fillId="59" borderId="10" xfId="0" applyFill="1" applyBorder="1" applyAlignment="1">
      <alignment vertical="center"/>
    </xf>
    <xf numFmtId="0" fontId="0" fillId="47" borderId="10" xfId="0" applyFill="1" applyBorder="1" applyAlignment="1">
      <alignment vertical="center"/>
    </xf>
    <xf numFmtId="0" fontId="0" fillId="0" borderId="37" xfId="0" applyBorder="1" applyAlignment="1">
      <alignment vertical="center"/>
    </xf>
    <xf numFmtId="0" fontId="0" fillId="41" borderId="10" xfId="0" applyFill="1" applyBorder="1" applyAlignment="1">
      <alignment vertical="center"/>
    </xf>
    <xf numFmtId="0" fontId="0" fillId="0" borderId="16" xfId="0" applyBorder="1" applyAlignment="1">
      <alignment vertical="center"/>
    </xf>
    <xf numFmtId="0" fontId="0" fillId="60" borderId="10" xfId="0" applyFont="1" applyFill="1" applyBorder="1" applyAlignment="1">
      <alignment vertical="center"/>
    </xf>
    <xf numFmtId="0" fontId="1" fillId="0" borderId="10" xfId="71" applyFont="1" applyBorder="1" applyAlignment="1">
      <alignment vertical="center"/>
      <protection/>
    </xf>
    <xf numFmtId="0" fontId="0" fillId="36" borderId="10" xfId="0" applyFill="1" applyBorder="1" applyAlignment="1">
      <alignment vertical="center"/>
    </xf>
    <xf numFmtId="0" fontId="0" fillId="37" borderId="10" xfId="0" applyFill="1" applyBorder="1" applyAlignment="1">
      <alignment vertical="center"/>
    </xf>
    <xf numFmtId="0" fontId="10" fillId="0" borderId="10" xfId="69" applyFill="1" applyBorder="1">
      <alignment/>
      <protection/>
    </xf>
    <xf numFmtId="0" fontId="0" fillId="45" borderId="10" xfId="0" applyFill="1" applyBorder="1" applyAlignment="1">
      <alignment vertical="center"/>
    </xf>
    <xf numFmtId="0" fontId="10" fillId="0" borderId="14" xfId="69" applyFill="1" applyBorder="1">
      <alignment/>
      <protection/>
    </xf>
    <xf numFmtId="0" fontId="10" fillId="0" borderId="14" xfId="69" applyFont="1" applyFill="1" applyBorder="1">
      <alignment/>
      <protection/>
    </xf>
    <xf numFmtId="0" fontId="0" fillId="37" borderId="10" xfId="0" applyFill="1" applyBorder="1" applyAlignment="1">
      <alignment vertical="center"/>
    </xf>
    <xf numFmtId="0" fontId="0" fillId="0" borderId="14" xfId="0" applyBorder="1" applyAlignment="1">
      <alignment vertical="center" shrinkToFit="1"/>
    </xf>
    <xf numFmtId="0" fontId="1" fillId="0" borderId="10" xfId="64" applyFont="1" applyFill="1" applyBorder="1" applyAlignment="1">
      <alignment horizontal="center" vertical="center"/>
      <protection/>
    </xf>
    <xf numFmtId="0" fontId="1" fillId="0" borderId="10" xfId="64" applyFill="1" applyBorder="1" applyAlignment="1">
      <alignment horizontal="center" vertical="center"/>
      <protection/>
    </xf>
    <xf numFmtId="0" fontId="10" fillId="0" borderId="10" xfId="69" applyFill="1" applyBorder="1" applyAlignment="1">
      <alignment horizontal="center"/>
      <protection/>
    </xf>
    <xf numFmtId="0" fontId="0" fillId="57" borderId="10" xfId="0" applyFill="1" applyBorder="1" applyAlignment="1">
      <alignment vertical="center"/>
    </xf>
    <xf numFmtId="0" fontId="0" fillId="61" borderId="10" xfId="0" applyFill="1" applyBorder="1" applyAlignment="1">
      <alignment vertical="center"/>
    </xf>
    <xf numFmtId="0" fontId="10" fillId="0" borderId="37" xfId="69" applyFill="1" applyBorder="1" applyAlignment="1">
      <alignment horizontal="center"/>
      <protection/>
    </xf>
    <xf numFmtId="0" fontId="10" fillId="0" borderId="32" xfId="69" applyFill="1" applyBorder="1" applyAlignment="1">
      <alignment horizontal="center"/>
      <protection/>
    </xf>
    <xf numFmtId="0" fontId="0" fillId="0" borderId="0" xfId="0" applyBorder="1" applyAlignment="1">
      <alignment vertical="center"/>
    </xf>
    <xf numFmtId="0" fontId="0" fillId="62" borderId="10" xfId="0" applyFill="1" applyBorder="1" applyAlignment="1">
      <alignment vertical="center"/>
    </xf>
    <xf numFmtId="0" fontId="10" fillId="0" borderId="16" xfId="69" applyFill="1" applyBorder="1" applyAlignment="1">
      <alignment horizontal="center"/>
      <protection/>
    </xf>
    <xf numFmtId="0" fontId="10" fillId="0" borderId="18" xfId="69" applyFill="1" applyBorder="1" applyAlignment="1">
      <alignment horizontal="center"/>
      <protection/>
    </xf>
    <xf numFmtId="0" fontId="1" fillId="0" borderId="16" xfId="64" applyFill="1" applyBorder="1" applyAlignment="1">
      <alignment horizontal="center" vertical="center"/>
      <protection/>
    </xf>
    <xf numFmtId="0" fontId="1" fillId="0" borderId="18" xfId="64" applyFill="1" applyBorder="1" applyAlignment="1">
      <alignment horizontal="center" vertical="center"/>
      <protection/>
    </xf>
    <xf numFmtId="0" fontId="10" fillId="0" borderId="0" xfId="69" applyFill="1" applyBorder="1" applyAlignment="1">
      <alignment horizontal="center"/>
      <protection/>
    </xf>
    <xf numFmtId="0" fontId="0" fillId="0" borderId="12" xfId="0" applyFill="1" applyBorder="1" applyAlignment="1">
      <alignment vertical="center"/>
    </xf>
    <xf numFmtId="0" fontId="6" fillId="41" borderId="0" xfId="0" applyFont="1" applyFill="1" applyAlignment="1">
      <alignment vertical="center"/>
    </xf>
    <xf numFmtId="0" fontId="0" fillId="51" borderId="10" xfId="62" applyFill="1" applyBorder="1" applyProtection="1">
      <alignment vertical="center"/>
      <protection locked="0"/>
    </xf>
    <xf numFmtId="0" fontId="0" fillId="35" borderId="10" xfId="62" applyFont="1" applyFill="1" applyBorder="1">
      <alignment vertical="center"/>
      <protection/>
    </xf>
    <xf numFmtId="0" fontId="1" fillId="0" borderId="10" xfId="71" applyFont="1" applyBorder="1">
      <alignment vertical="center"/>
      <protection/>
    </xf>
    <xf numFmtId="0" fontId="1" fillId="0" borderId="14" xfId="62" applyFont="1" applyBorder="1">
      <alignment vertical="center"/>
      <protection/>
    </xf>
    <xf numFmtId="0" fontId="0" fillId="0" borderId="14" xfId="62" applyBorder="1" applyAlignment="1">
      <alignment horizontal="center" vertical="center"/>
      <protection/>
    </xf>
    <xf numFmtId="0" fontId="1" fillId="0" borderId="14" xfId="62" applyFont="1" applyBorder="1" applyAlignment="1">
      <alignment horizontal="center" vertical="center"/>
      <protection/>
    </xf>
    <xf numFmtId="0" fontId="0" fillId="0" borderId="10" xfId="62" applyBorder="1" applyProtection="1">
      <alignment vertical="center"/>
      <protection/>
    </xf>
    <xf numFmtId="0" fontId="0" fillId="0" borderId="10" xfId="62" applyBorder="1" applyAlignment="1" applyProtection="1">
      <alignment vertical="center"/>
      <protection/>
    </xf>
    <xf numFmtId="0" fontId="0" fillId="60" borderId="10" xfId="62" applyFill="1" applyBorder="1" applyProtection="1">
      <alignment vertical="center"/>
      <protection locked="0"/>
    </xf>
    <xf numFmtId="0" fontId="0" fillId="60" borderId="10" xfId="62" applyFill="1" applyBorder="1" applyAlignment="1" applyProtection="1">
      <alignment vertical="center"/>
      <protection locked="0"/>
    </xf>
    <xf numFmtId="0" fontId="0" fillId="0" borderId="10" xfId="62" applyFill="1" applyBorder="1" applyProtection="1">
      <alignment vertical="center"/>
      <protection locked="0"/>
    </xf>
    <xf numFmtId="0" fontId="0" fillId="0" borderId="10" xfId="62" applyFill="1" applyBorder="1" applyAlignment="1" applyProtection="1">
      <alignment vertical="center"/>
      <protection locked="0"/>
    </xf>
    <xf numFmtId="0" fontId="0" fillId="52" borderId="10" xfId="0" applyFill="1" applyBorder="1" applyAlignment="1">
      <alignment vertical="center"/>
    </xf>
    <xf numFmtId="49" fontId="21" fillId="33" borderId="10" xfId="72" applyNumberFormat="1" applyFont="1" applyFill="1" applyBorder="1" applyAlignment="1">
      <alignment horizontal="center" vertical="center"/>
      <protection/>
    </xf>
    <xf numFmtId="0" fontId="21" fillId="63" borderId="10" xfId="72" applyFont="1" applyFill="1" applyBorder="1" applyAlignment="1">
      <alignment vertical="center"/>
      <protection/>
    </xf>
    <xf numFmtId="0" fontId="0" fillId="0" borderId="10" xfId="0" applyBorder="1" applyAlignment="1">
      <alignment vertical="center" wrapText="1"/>
    </xf>
    <xf numFmtId="0" fontId="62" fillId="63" borderId="10" xfId="0" applyFont="1" applyFill="1" applyBorder="1" applyAlignment="1">
      <alignment vertical="center"/>
    </xf>
    <xf numFmtId="0" fontId="0" fillId="64" borderId="0" xfId="0" applyFill="1" applyAlignment="1">
      <alignment vertical="center"/>
    </xf>
    <xf numFmtId="191" fontId="39" fillId="33" borderId="10" xfId="72" applyNumberFormat="1" applyFont="1" applyFill="1" applyBorder="1" applyAlignment="1">
      <alignment vertical="center"/>
      <protection/>
    </xf>
    <xf numFmtId="0" fontId="10" fillId="41" borderId="16" xfId="69" applyFill="1" applyBorder="1" applyAlignment="1">
      <alignment horizontal="center" vertical="center"/>
      <protection/>
    </xf>
    <xf numFmtId="0" fontId="10" fillId="41" borderId="15" xfId="69" applyFill="1" applyBorder="1" applyAlignment="1">
      <alignment horizontal="center" vertical="center"/>
      <protection/>
    </xf>
    <xf numFmtId="0" fontId="10" fillId="41" borderId="37" xfId="69" applyFill="1" applyBorder="1" applyAlignment="1">
      <alignment horizontal="center" vertical="center"/>
      <protection/>
    </xf>
    <xf numFmtId="0" fontId="10" fillId="41" borderId="18" xfId="69" applyFill="1" applyBorder="1" applyAlignment="1">
      <alignment horizontal="center" vertical="center"/>
      <protection/>
    </xf>
    <xf numFmtId="0" fontId="10" fillId="41" borderId="0" xfId="69" applyFill="1" applyBorder="1" applyAlignment="1">
      <alignment horizontal="center" vertical="center"/>
      <protection/>
    </xf>
    <xf numFmtId="0" fontId="10" fillId="41" borderId="32" xfId="69" applyFill="1" applyBorder="1" applyAlignment="1">
      <alignment horizontal="center" vertical="center"/>
      <protection/>
    </xf>
    <xf numFmtId="0" fontId="10" fillId="41" borderId="13" xfId="69" applyFill="1" applyBorder="1" applyAlignment="1">
      <alignment horizontal="center" vertical="center"/>
      <protection/>
    </xf>
    <xf numFmtId="0" fontId="10" fillId="41" borderId="24" xfId="69" applyFill="1" applyBorder="1" applyAlignment="1">
      <alignment horizontal="center" vertical="center"/>
      <protection/>
    </xf>
    <xf numFmtId="0" fontId="10" fillId="41" borderId="34" xfId="69" applyFill="1" applyBorder="1" applyAlignment="1">
      <alignment horizontal="center" vertical="center"/>
      <protection/>
    </xf>
    <xf numFmtId="0" fontId="6" fillId="47" borderId="10" xfId="0" applyFont="1" applyFill="1" applyBorder="1" applyAlignment="1">
      <alignment horizontal="center" vertical="center"/>
    </xf>
    <xf numFmtId="0" fontId="6" fillId="37" borderId="10" xfId="0" applyFont="1" applyFill="1" applyBorder="1" applyAlignment="1">
      <alignment vertical="center" wrapText="1"/>
    </xf>
    <xf numFmtId="0" fontId="0" fillId="41" borderId="16" xfId="0" applyFill="1" applyBorder="1" applyAlignment="1">
      <alignment vertical="center"/>
    </xf>
    <xf numFmtId="0" fontId="0" fillId="41" borderId="15" xfId="0" applyFill="1" applyBorder="1" applyAlignment="1">
      <alignment vertical="center"/>
    </xf>
    <xf numFmtId="0" fontId="0" fillId="41" borderId="37" xfId="0" applyFill="1" applyBorder="1" applyAlignment="1">
      <alignment vertical="center"/>
    </xf>
    <xf numFmtId="0" fontId="0" fillId="41" borderId="13" xfId="0" applyFill="1" applyBorder="1" applyAlignment="1">
      <alignment vertical="center"/>
    </xf>
    <xf numFmtId="0" fontId="0" fillId="41" borderId="24" xfId="0" applyFill="1" applyBorder="1" applyAlignment="1">
      <alignment vertical="center"/>
    </xf>
    <xf numFmtId="0" fontId="0" fillId="41" borderId="34" xfId="0" applyFill="1" applyBorder="1" applyAlignment="1">
      <alignment vertical="center"/>
    </xf>
    <xf numFmtId="0" fontId="10" fillId="41" borderId="16" xfId="69" applyFill="1" applyBorder="1" applyAlignment="1">
      <alignment horizontal="center" vertical="center" wrapText="1"/>
      <protection/>
    </xf>
    <xf numFmtId="0" fontId="10" fillId="41" borderId="15" xfId="69" applyFill="1" applyBorder="1" applyAlignment="1">
      <alignment horizontal="center" vertical="center" wrapText="1"/>
      <protection/>
    </xf>
    <xf numFmtId="0" fontId="10" fillId="41" borderId="37" xfId="69" applyFill="1" applyBorder="1" applyAlignment="1">
      <alignment horizontal="center" vertical="center" wrapText="1"/>
      <protection/>
    </xf>
    <xf numFmtId="0" fontId="10" fillId="41" borderId="13" xfId="69" applyFill="1" applyBorder="1" applyAlignment="1">
      <alignment horizontal="center" vertical="center" wrapText="1"/>
      <protection/>
    </xf>
    <xf numFmtId="0" fontId="10" fillId="41" borderId="24" xfId="69" applyFill="1" applyBorder="1" applyAlignment="1">
      <alignment horizontal="center" vertical="center" wrapText="1"/>
      <protection/>
    </xf>
    <xf numFmtId="0" fontId="10" fillId="41" borderId="34" xfId="69" applyFill="1" applyBorder="1" applyAlignment="1">
      <alignment horizontal="center" vertical="center" wrapText="1"/>
      <protection/>
    </xf>
    <xf numFmtId="0" fontId="6" fillId="36" borderId="10" xfId="0" applyFont="1" applyFill="1" applyBorder="1" applyAlignment="1">
      <alignment vertical="center"/>
    </xf>
    <xf numFmtId="0" fontId="10" fillId="41" borderId="10" xfId="69" applyFill="1" applyBorder="1" applyAlignment="1">
      <alignment horizontal="center" vertical="center"/>
      <protection/>
    </xf>
    <xf numFmtId="0" fontId="6" fillId="41" borderId="10" xfId="0" applyFont="1" applyFill="1" applyBorder="1" applyAlignment="1">
      <alignment vertical="center" wrapText="1"/>
    </xf>
    <xf numFmtId="0" fontId="10" fillId="37" borderId="14" xfId="69" applyFont="1" applyFill="1" applyBorder="1" applyAlignment="1">
      <alignment horizontal="center" vertical="center"/>
      <protection/>
    </xf>
    <xf numFmtId="0" fontId="10" fillId="37" borderId="11" xfId="69" applyFont="1" applyFill="1" applyBorder="1" applyAlignment="1">
      <alignment horizontal="center" vertical="center"/>
      <protection/>
    </xf>
    <xf numFmtId="0" fontId="10" fillId="37" borderId="38" xfId="69" applyFont="1" applyFill="1" applyBorder="1" applyAlignment="1">
      <alignment horizontal="center" vertical="center"/>
      <protection/>
    </xf>
    <xf numFmtId="0" fontId="47" fillId="41" borderId="10" xfId="0" applyFont="1" applyFill="1" applyBorder="1" applyAlignment="1">
      <alignment vertical="center" wrapText="1"/>
    </xf>
    <xf numFmtId="0" fontId="47" fillId="41" borderId="14" xfId="0" applyFont="1" applyFill="1" applyBorder="1" applyAlignment="1">
      <alignment vertical="center" wrapText="1"/>
    </xf>
    <xf numFmtId="0" fontId="10" fillId="41" borderId="16" xfId="69" applyFill="1" applyBorder="1" applyAlignment="1">
      <alignment vertical="center" wrapText="1"/>
      <protection/>
    </xf>
    <xf numFmtId="0" fontId="10" fillId="41" borderId="15" xfId="69" applyFill="1" applyBorder="1" applyAlignment="1">
      <alignment vertical="center" wrapText="1"/>
      <protection/>
    </xf>
    <xf numFmtId="0" fontId="10" fillId="41" borderId="37" xfId="69" applyFill="1" applyBorder="1" applyAlignment="1">
      <alignment vertical="center" wrapText="1"/>
      <protection/>
    </xf>
    <xf numFmtId="0" fontId="10" fillId="41" borderId="18" xfId="69" applyFill="1" applyBorder="1" applyAlignment="1">
      <alignment vertical="center" wrapText="1"/>
      <protection/>
    </xf>
    <xf numFmtId="0" fontId="10" fillId="41" borderId="0" xfId="69" applyFill="1" applyBorder="1" applyAlignment="1">
      <alignment vertical="center" wrapText="1"/>
      <protection/>
    </xf>
    <xf numFmtId="0" fontId="10" fillId="41" borderId="32" xfId="69" applyFill="1" applyBorder="1" applyAlignment="1">
      <alignment vertical="center" wrapText="1"/>
      <protection/>
    </xf>
    <xf numFmtId="0" fontId="10" fillId="41" borderId="13" xfId="69" applyFill="1" applyBorder="1" applyAlignment="1">
      <alignment vertical="center" wrapText="1"/>
      <protection/>
    </xf>
    <xf numFmtId="0" fontId="10" fillId="41" borderId="24" xfId="69" applyFill="1" applyBorder="1" applyAlignment="1">
      <alignment vertical="center" wrapText="1"/>
      <protection/>
    </xf>
    <xf numFmtId="0" fontId="10" fillId="41" borderId="34" xfId="69" applyFill="1" applyBorder="1" applyAlignment="1">
      <alignment vertical="center" wrapText="1"/>
      <protection/>
    </xf>
    <xf numFmtId="0" fontId="10" fillId="52" borderId="13" xfId="69" applyFill="1" applyBorder="1" applyAlignment="1">
      <alignment horizontal="center" vertical="center" wrapText="1"/>
      <protection/>
    </xf>
    <xf numFmtId="0" fontId="10" fillId="52" borderId="24" xfId="69" applyFill="1" applyBorder="1" applyAlignment="1">
      <alignment horizontal="center" vertical="center" wrapText="1"/>
      <protection/>
    </xf>
    <xf numFmtId="0" fontId="10" fillId="52" borderId="34" xfId="69" applyFill="1" applyBorder="1" applyAlignment="1">
      <alignment horizontal="center" vertical="center" wrapText="1"/>
      <protection/>
    </xf>
    <xf numFmtId="0" fontId="6" fillId="55" borderId="10" xfId="0" applyFont="1" applyFill="1" applyBorder="1" applyAlignment="1">
      <alignment vertical="center"/>
    </xf>
    <xf numFmtId="0" fontId="0" fillId="37" borderId="11" xfId="0" applyFill="1" applyBorder="1" applyAlignment="1">
      <alignment horizontal="center" vertical="center"/>
    </xf>
    <xf numFmtId="0" fontId="0" fillId="37" borderId="38" xfId="0" applyFill="1" applyBorder="1" applyAlignment="1">
      <alignment horizontal="center" vertical="center"/>
    </xf>
    <xf numFmtId="0" fontId="10" fillId="35" borderId="10" xfId="69" applyFill="1" applyBorder="1" applyAlignment="1">
      <alignment horizontal="center" vertical="center"/>
      <protection/>
    </xf>
    <xf numFmtId="0" fontId="10" fillId="37" borderId="10" xfId="69" applyFill="1" applyBorder="1" applyAlignment="1">
      <alignment horizontal="center" vertical="center" wrapText="1"/>
      <protection/>
    </xf>
    <xf numFmtId="0" fontId="10" fillId="37" borderId="10" xfId="69" applyFill="1" applyBorder="1" applyAlignment="1">
      <alignment horizontal="center" vertical="center"/>
      <protection/>
    </xf>
    <xf numFmtId="0" fontId="10" fillId="37" borderId="10" xfId="69" applyFill="1" applyBorder="1" applyAlignment="1">
      <alignment horizontal="center"/>
      <protection/>
    </xf>
    <xf numFmtId="0" fontId="46" fillId="37" borderId="10" xfId="0" applyFont="1" applyFill="1" applyBorder="1" applyAlignment="1">
      <alignment horizontal="center" vertical="center"/>
    </xf>
    <xf numFmtId="0" fontId="46" fillId="37" borderId="14" xfId="0" applyFont="1" applyFill="1" applyBorder="1" applyAlignment="1">
      <alignment horizontal="center" vertical="center"/>
    </xf>
    <xf numFmtId="0" fontId="10" fillId="52" borderId="17" xfId="69" applyFont="1" applyFill="1" applyBorder="1" applyAlignment="1">
      <alignment horizontal="center" vertical="center" textRotation="255"/>
      <protection/>
    </xf>
    <xf numFmtId="0" fontId="10" fillId="52" borderId="12" xfId="69" applyFont="1" applyFill="1" applyBorder="1" applyAlignment="1">
      <alignment horizontal="center" vertical="center" textRotation="255"/>
      <protection/>
    </xf>
    <xf numFmtId="0" fontId="10" fillId="52" borderId="33" xfId="69" applyFont="1" applyFill="1" applyBorder="1" applyAlignment="1">
      <alignment horizontal="center" vertical="center" textRotation="255"/>
      <protection/>
    </xf>
    <xf numFmtId="0" fontId="13" fillId="41" borderId="16" xfId="69" applyFont="1" applyFill="1" applyBorder="1" applyAlignment="1">
      <alignment vertical="center" wrapText="1"/>
      <protection/>
    </xf>
    <xf numFmtId="0" fontId="13" fillId="41" borderId="15" xfId="69" applyFont="1" applyFill="1" applyBorder="1" applyAlignment="1">
      <alignment vertical="center" wrapText="1"/>
      <protection/>
    </xf>
    <xf numFmtId="0" fontId="13" fillId="41" borderId="37" xfId="69" applyFont="1" applyFill="1" applyBorder="1" applyAlignment="1">
      <alignment vertical="center" wrapText="1"/>
      <protection/>
    </xf>
    <xf numFmtId="0" fontId="13" fillId="41" borderId="18" xfId="69" applyFont="1" applyFill="1" applyBorder="1" applyAlignment="1">
      <alignment vertical="center" wrapText="1"/>
      <protection/>
    </xf>
    <xf numFmtId="0" fontId="13" fillId="41" borderId="0" xfId="69" applyFont="1" applyFill="1" applyBorder="1" applyAlignment="1">
      <alignment vertical="center" wrapText="1"/>
      <protection/>
    </xf>
    <xf numFmtId="0" fontId="13" fillId="41" borderId="32" xfId="69" applyFont="1" applyFill="1" applyBorder="1" applyAlignment="1">
      <alignment vertical="center" wrapText="1"/>
      <protection/>
    </xf>
    <xf numFmtId="0" fontId="13" fillId="41" borderId="13" xfId="69" applyFont="1" applyFill="1" applyBorder="1" applyAlignment="1">
      <alignment vertical="center" wrapText="1"/>
      <protection/>
    </xf>
    <xf numFmtId="0" fontId="13" fillId="41" borderId="24" xfId="69" applyFont="1" applyFill="1" applyBorder="1" applyAlignment="1">
      <alignment vertical="center" wrapText="1"/>
      <protection/>
    </xf>
    <xf numFmtId="0" fontId="13" fillId="41" borderId="34" xfId="69" applyFont="1" applyFill="1" applyBorder="1" applyAlignment="1">
      <alignment vertical="center" wrapText="1"/>
      <protection/>
    </xf>
    <xf numFmtId="0" fontId="10" fillId="41" borderId="10" xfId="69" applyFill="1" applyBorder="1" applyAlignment="1">
      <alignment vertical="center" wrapText="1"/>
      <protection/>
    </xf>
    <xf numFmtId="0" fontId="10" fillId="41" borderId="18" xfId="69" applyFill="1" applyBorder="1" applyAlignment="1">
      <alignment horizontal="center" vertical="center" wrapText="1"/>
      <protection/>
    </xf>
    <xf numFmtId="0" fontId="10" fillId="41" borderId="0" xfId="69" applyFill="1" applyBorder="1" applyAlignment="1">
      <alignment horizontal="center" vertical="center" wrapText="1"/>
      <protection/>
    </xf>
    <xf numFmtId="0" fontId="10" fillId="41" borderId="32" xfId="69" applyFill="1" applyBorder="1" applyAlignment="1">
      <alignment horizontal="center" vertical="center" wrapText="1"/>
      <protection/>
    </xf>
    <xf numFmtId="0" fontId="10" fillId="34" borderId="10" xfId="69" applyFill="1" applyBorder="1" applyAlignment="1">
      <alignment vertical="center"/>
      <protection/>
    </xf>
    <xf numFmtId="0" fontId="10" fillId="41" borderId="10" xfId="69" applyFill="1" applyBorder="1" applyAlignment="1">
      <alignment vertical="center"/>
      <protection/>
    </xf>
    <xf numFmtId="0" fontId="10" fillId="38" borderId="10" xfId="69" applyFill="1" applyBorder="1" applyAlignment="1">
      <alignment vertical="center"/>
      <protection/>
    </xf>
    <xf numFmtId="0" fontId="45" fillId="48" borderId="16" xfId="69" applyFont="1" applyFill="1" applyBorder="1" applyAlignment="1">
      <alignment horizontal="center" vertical="center"/>
      <protection/>
    </xf>
    <xf numFmtId="0" fontId="45" fillId="48" borderId="15" xfId="69" applyFont="1" applyFill="1" applyBorder="1" applyAlignment="1">
      <alignment horizontal="center" vertical="center"/>
      <protection/>
    </xf>
    <xf numFmtId="0" fontId="45" fillId="48" borderId="37" xfId="69" applyFont="1" applyFill="1" applyBorder="1" applyAlignment="1">
      <alignment horizontal="center" vertical="center"/>
      <protection/>
    </xf>
    <xf numFmtId="0" fontId="10" fillId="41" borderId="14" xfId="69" applyFill="1" applyBorder="1" applyAlignment="1">
      <alignment horizontal="center" vertical="center"/>
      <protection/>
    </xf>
    <xf numFmtId="0" fontId="10" fillId="41" borderId="38" xfId="69" applyFill="1" applyBorder="1" applyAlignment="1">
      <alignment horizontal="center" vertical="center"/>
      <protection/>
    </xf>
    <xf numFmtId="0" fontId="10" fillId="37" borderId="10" xfId="69" applyFill="1" applyBorder="1" applyAlignment="1">
      <alignment horizontal="center" vertical="center" shrinkToFit="1"/>
      <protection/>
    </xf>
    <xf numFmtId="0" fontId="10" fillId="37" borderId="38" xfId="69" applyFill="1" applyBorder="1" applyAlignment="1">
      <alignment horizontal="center" vertical="center"/>
      <protection/>
    </xf>
    <xf numFmtId="179" fontId="10" fillId="0" borderId="10" xfId="69" applyNumberFormat="1" applyFill="1" applyBorder="1" applyAlignment="1">
      <alignment horizontal="center" vertical="center"/>
      <protection/>
    </xf>
    <xf numFmtId="0" fontId="10" fillId="0" borderId="10" xfId="69" applyFill="1" applyBorder="1" applyAlignment="1">
      <alignment horizontal="center" vertical="center"/>
      <protection/>
    </xf>
    <xf numFmtId="49" fontId="10" fillId="0" borderId="10" xfId="69" applyNumberFormat="1" applyFont="1" applyFill="1" applyBorder="1" applyAlignment="1">
      <alignment horizontal="center" vertical="center"/>
      <protection/>
    </xf>
    <xf numFmtId="49" fontId="10" fillId="0" borderId="10" xfId="69" applyNumberFormat="1" applyFill="1" applyBorder="1" applyAlignment="1">
      <alignment horizontal="center" vertical="center"/>
      <protection/>
    </xf>
    <xf numFmtId="49" fontId="10" fillId="37" borderId="10" xfId="69" applyNumberFormat="1" applyFont="1" applyFill="1" applyBorder="1" applyAlignment="1">
      <alignment horizontal="center" vertical="center"/>
      <protection/>
    </xf>
    <xf numFmtId="49" fontId="10" fillId="37" borderId="10" xfId="69" applyNumberFormat="1" applyFill="1" applyBorder="1" applyAlignment="1">
      <alignment horizontal="center" vertical="center"/>
      <protection/>
    </xf>
    <xf numFmtId="0" fontId="10" fillId="37" borderId="10" xfId="69" applyFont="1" applyFill="1" applyBorder="1" applyAlignment="1">
      <alignment horizontal="center" vertical="center"/>
      <protection/>
    </xf>
    <xf numFmtId="0" fontId="10" fillId="41" borderId="14" xfId="69" applyFill="1" applyBorder="1" applyAlignment="1">
      <alignment horizontal="center" vertical="center" shrinkToFit="1"/>
      <protection/>
    </xf>
    <xf numFmtId="0" fontId="10" fillId="41" borderId="38" xfId="69" applyFill="1" applyBorder="1" applyAlignment="1">
      <alignment horizontal="center" vertical="center" shrinkToFit="1"/>
      <protection/>
    </xf>
    <xf numFmtId="49" fontId="10" fillId="41" borderId="14" xfId="69" applyNumberFormat="1" applyFill="1" applyBorder="1" applyAlignment="1">
      <alignment horizontal="center" vertical="center"/>
      <protection/>
    </xf>
    <xf numFmtId="49" fontId="10" fillId="41" borderId="38" xfId="69" applyNumberFormat="1" applyFill="1" applyBorder="1" applyAlignment="1">
      <alignment horizontal="center" vertical="center"/>
      <protection/>
    </xf>
    <xf numFmtId="0" fontId="10" fillId="52" borderId="10" xfId="69" applyFill="1" applyBorder="1" applyAlignment="1">
      <alignment horizontal="center" vertical="center"/>
      <protection/>
    </xf>
    <xf numFmtId="0" fontId="10" fillId="41" borderId="14" xfId="69" applyFont="1" applyFill="1" applyBorder="1" applyAlignment="1">
      <alignment horizontal="center" vertical="center" shrinkToFit="1"/>
      <protection/>
    </xf>
    <xf numFmtId="0" fontId="0" fillId="37" borderId="10" xfId="0" applyFill="1" applyBorder="1" applyAlignment="1">
      <alignment horizontal="center" vertical="center"/>
    </xf>
    <xf numFmtId="0" fontId="10" fillId="53" borderId="10" xfId="0" applyFont="1" applyFill="1" applyBorder="1" applyAlignment="1">
      <alignment horizontal="center" vertical="center"/>
    </xf>
    <xf numFmtId="0" fontId="0" fillId="52" borderId="10" xfId="0" applyFill="1" applyBorder="1" applyAlignment="1">
      <alignment horizontal="center" vertical="center"/>
    </xf>
    <xf numFmtId="0" fontId="0" fillId="35" borderId="10" xfId="0" applyFill="1" applyBorder="1" applyAlignment="1">
      <alignment horizontal="center" vertical="center"/>
    </xf>
    <xf numFmtId="0" fontId="10" fillId="52" borderId="14" xfId="69" applyFill="1" applyBorder="1" applyAlignment="1">
      <alignment horizontal="center" vertical="center"/>
      <protection/>
    </xf>
    <xf numFmtId="0" fontId="10" fillId="52" borderId="11" xfId="69" applyFill="1" applyBorder="1" applyAlignment="1">
      <alignment horizontal="center" vertical="center"/>
      <protection/>
    </xf>
    <xf numFmtId="0" fontId="10" fillId="52" borderId="38" xfId="69" applyFill="1" applyBorder="1" applyAlignment="1">
      <alignment horizontal="center" vertical="center"/>
      <protection/>
    </xf>
    <xf numFmtId="0" fontId="10" fillId="52" borderId="10" xfId="69" applyFill="1" applyBorder="1" applyAlignment="1">
      <alignment vertical="center"/>
      <protection/>
    </xf>
    <xf numFmtId="0" fontId="10" fillId="0" borderId="10" xfId="69" applyFill="1" applyBorder="1" applyAlignment="1">
      <alignment horizontal="center" vertical="center" shrinkToFit="1"/>
      <protection/>
    </xf>
    <xf numFmtId="0" fontId="10" fillId="41" borderId="24" xfId="69" applyFill="1" applyBorder="1" applyAlignment="1">
      <alignment vertical="center"/>
      <protection/>
    </xf>
    <xf numFmtId="0" fontId="10" fillId="0" borderId="14" xfId="69" applyFont="1" applyFill="1" applyBorder="1" applyAlignment="1">
      <alignment horizontal="center" vertical="center"/>
      <protection/>
    </xf>
    <xf numFmtId="0" fontId="10" fillId="0" borderId="11" xfId="69" applyFill="1" applyBorder="1" applyAlignment="1">
      <alignment horizontal="center" vertical="center"/>
      <protection/>
    </xf>
    <xf numFmtId="0" fontId="10" fillId="0" borderId="38" xfId="69" applyFill="1" applyBorder="1" applyAlignment="1">
      <alignment horizontal="center" vertical="center"/>
      <protection/>
    </xf>
    <xf numFmtId="49" fontId="10" fillId="0" borderId="16" xfId="69" applyNumberFormat="1" applyFont="1" applyFill="1" applyBorder="1" applyAlignment="1">
      <alignment horizontal="center" vertical="top" wrapText="1"/>
      <protection/>
    </xf>
    <xf numFmtId="49" fontId="10" fillId="0" borderId="15" xfId="69" applyNumberFormat="1" applyFill="1" applyBorder="1" applyAlignment="1">
      <alignment horizontal="center" vertical="top"/>
      <protection/>
    </xf>
    <xf numFmtId="49" fontId="10" fillId="0" borderId="37" xfId="69" applyNumberFormat="1" applyFill="1" applyBorder="1" applyAlignment="1">
      <alignment horizontal="center" vertical="top"/>
      <protection/>
    </xf>
    <xf numFmtId="49" fontId="10" fillId="0" borderId="18" xfId="69" applyNumberFormat="1" applyFill="1" applyBorder="1" applyAlignment="1">
      <alignment horizontal="center" vertical="top"/>
      <protection/>
    </xf>
    <xf numFmtId="49" fontId="10" fillId="0" borderId="0" xfId="69" applyNumberFormat="1" applyFill="1" applyBorder="1" applyAlignment="1">
      <alignment horizontal="center" vertical="top"/>
      <protection/>
    </xf>
    <xf numFmtId="49" fontId="10" fillId="0" borderId="32" xfId="69" applyNumberFormat="1" applyFill="1" applyBorder="1" applyAlignment="1">
      <alignment horizontal="center" vertical="top"/>
      <protection/>
    </xf>
    <xf numFmtId="49" fontId="10" fillId="0" borderId="13" xfId="69" applyNumberFormat="1" applyFill="1" applyBorder="1" applyAlignment="1">
      <alignment horizontal="center" vertical="top"/>
      <protection/>
    </xf>
    <xf numFmtId="49" fontId="10" fillId="0" borderId="24" xfId="69" applyNumberFormat="1" applyFill="1" applyBorder="1" applyAlignment="1">
      <alignment horizontal="center" vertical="top"/>
      <protection/>
    </xf>
    <xf numFmtId="49" fontId="10" fillId="0" borderId="34" xfId="69" applyNumberFormat="1" applyFill="1" applyBorder="1" applyAlignment="1">
      <alignment horizontal="center" vertical="top"/>
      <protection/>
    </xf>
    <xf numFmtId="0" fontId="10" fillId="37" borderId="17" xfId="69" applyFill="1" applyBorder="1" applyAlignment="1">
      <alignment horizontal="center" vertical="center"/>
      <protection/>
    </xf>
    <xf numFmtId="0" fontId="10" fillId="52" borderId="14" xfId="69" applyFill="1" applyBorder="1" applyAlignment="1">
      <alignment horizontal="center" vertical="center" wrapText="1"/>
      <protection/>
    </xf>
    <xf numFmtId="0" fontId="10" fillId="52" borderId="11" xfId="69" applyFill="1" applyBorder="1" applyAlignment="1">
      <alignment horizontal="center" vertical="center" wrapText="1"/>
      <protection/>
    </xf>
    <xf numFmtId="0" fontId="10" fillId="52" borderId="38" xfId="69" applyFill="1" applyBorder="1" applyAlignment="1">
      <alignment horizontal="center" vertical="center" wrapText="1"/>
      <protection/>
    </xf>
    <xf numFmtId="176" fontId="10" fillId="0" borderId="10" xfId="69" applyNumberFormat="1" applyFill="1" applyBorder="1" applyAlignment="1">
      <alignment horizontal="center" vertical="center"/>
      <protection/>
    </xf>
    <xf numFmtId="0" fontId="10" fillId="37" borderId="16" xfId="69" applyFill="1" applyBorder="1" applyAlignment="1">
      <alignment horizontal="center" vertical="center"/>
      <protection/>
    </xf>
    <xf numFmtId="0" fontId="10" fillId="37" borderId="15" xfId="69" applyFill="1" applyBorder="1" applyAlignment="1">
      <alignment horizontal="center" vertical="center"/>
      <protection/>
    </xf>
    <xf numFmtId="0" fontId="10" fillId="37" borderId="37" xfId="69" applyFill="1" applyBorder="1" applyAlignment="1">
      <alignment horizontal="center" vertical="center"/>
      <protection/>
    </xf>
    <xf numFmtId="0" fontId="10" fillId="37" borderId="13" xfId="69" applyFill="1" applyBorder="1" applyAlignment="1">
      <alignment horizontal="center" vertical="center"/>
      <protection/>
    </xf>
    <xf numFmtId="0" fontId="10" fillId="37" borderId="24" xfId="69" applyFill="1" applyBorder="1" applyAlignment="1">
      <alignment horizontal="center" vertical="center"/>
      <protection/>
    </xf>
    <xf numFmtId="0" fontId="10" fillId="37" borderId="34" xfId="69" applyFill="1" applyBorder="1" applyAlignment="1">
      <alignment horizontal="center" vertical="center"/>
      <protection/>
    </xf>
    <xf numFmtId="0" fontId="10" fillId="37" borderId="10" xfId="69" applyFill="1" applyBorder="1" applyAlignment="1">
      <alignment horizontal="center" vertical="center" textRotation="255"/>
      <protection/>
    </xf>
    <xf numFmtId="0" fontId="10" fillId="53" borderId="10" xfId="69" applyFill="1" applyBorder="1" applyAlignment="1">
      <alignment horizontal="center" vertical="center"/>
      <protection/>
    </xf>
    <xf numFmtId="0" fontId="10" fillId="37" borderId="17" xfId="69" applyFont="1" applyFill="1" applyBorder="1" applyAlignment="1">
      <alignment horizontal="center" vertical="center"/>
      <protection/>
    </xf>
    <xf numFmtId="0" fontId="10" fillId="53" borderId="16" xfId="69" applyFill="1" applyBorder="1" applyAlignment="1">
      <alignment horizontal="center" vertical="center"/>
      <protection/>
    </xf>
    <xf numFmtId="0" fontId="10" fillId="53" borderId="15" xfId="69" applyFill="1" applyBorder="1" applyAlignment="1">
      <alignment horizontal="center" vertical="center"/>
      <protection/>
    </xf>
    <xf numFmtId="0" fontId="10" fillId="53" borderId="37" xfId="69" applyFill="1" applyBorder="1" applyAlignment="1">
      <alignment horizontal="center" vertical="center"/>
      <protection/>
    </xf>
    <xf numFmtId="0" fontId="10" fillId="53" borderId="18" xfId="69" applyFill="1" applyBorder="1" applyAlignment="1">
      <alignment horizontal="center" vertical="center"/>
      <protection/>
    </xf>
    <xf numFmtId="0" fontId="10" fillId="53" borderId="0" xfId="69" applyFill="1" applyBorder="1" applyAlignment="1">
      <alignment horizontal="center" vertical="center"/>
      <protection/>
    </xf>
    <xf numFmtId="0" fontId="10" fillId="53" borderId="32" xfId="69" applyFill="1" applyBorder="1" applyAlignment="1">
      <alignment horizontal="center" vertical="center"/>
      <protection/>
    </xf>
    <xf numFmtId="0" fontId="10" fillId="53" borderId="13" xfId="69" applyFill="1" applyBorder="1" applyAlignment="1">
      <alignment horizontal="center" vertical="center"/>
      <protection/>
    </xf>
    <xf numFmtId="0" fontId="10" fillId="53" borderId="24" xfId="69" applyFill="1" applyBorder="1" applyAlignment="1">
      <alignment horizontal="center" vertical="center"/>
      <protection/>
    </xf>
    <xf numFmtId="0" fontId="10" fillId="53" borderId="34" xfId="69" applyFill="1" applyBorder="1" applyAlignment="1">
      <alignment horizontal="center" vertical="center"/>
      <protection/>
    </xf>
    <xf numFmtId="0" fontId="43" fillId="37" borderId="14" xfId="69" applyFont="1" applyFill="1" applyBorder="1" applyAlignment="1">
      <alignment horizontal="center" vertical="center"/>
      <protection/>
    </xf>
    <xf numFmtId="0" fontId="43" fillId="37" borderId="11" xfId="69" applyFont="1" applyFill="1" applyBorder="1" applyAlignment="1">
      <alignment horizontal="center" vertical="center"/>
      <protection/>
    </xf>
    <xf numFmtId="0" fontId="43" fillId="37" borderId="38" xfId="69" applyFont="1" applyFill="1" applyBorder="1" applyAlignment="1">
      <alignment horizontal="center" vertical="center"/>
      <protection/>
    </xf>
    <xf numFmtId="0" fontId="10" fillId="0" borderId="14" xfId="69" applyFill="1" applyBorder="1" applyAlignment="1">
      <alignment horizontal="center" vertical="center"/>
      <protection/>
    </xf>
    <xf numFmtId="0" fontId="10" fillId="0" borderId="33" xfId="69" applyFill="1" applyBorder="1" applyAlignment="1">
      <alignment horizontal="center" vertical="center"/>
      <protection/>
    </xf>
    <xf numFmtId="0" fontId="10" fillId="37" borderId="14" xfId="69" applyFill="1" applyBorder="1" applyAlignment="1">
      <alignment horizontal="center" vertical="center"/>
      <protection/>
    </xf>
    <xf numFmtId="0" fontId="10" fillId="37" borderId="11" xfId="69" applyFill="1" applyBorder="1" applyAlignment="1">
      <alignment horizontal="center" vertical="center"/>
      <protection/>
    </xf>
    <xf numFmtId="0" fontId="10" fillId="37" borderId="14" xfId="69" applyFill="1" applyBorder="1" applyAlignment="1">
      <alignment horizontal="center" vertical="center" shrinkToFit="1"/>
      <protection/>
    </xf>
    <xf numFmtId="0" fontId="10" fillId="37" borderId="11" xfId="69" applyFill="1" applyBorder="1" applyAlignment="1">
      <alignment horizontal="center" vertical="center" shrinkToFit="1"/>
      <protection/>
    </xf>
    <xf numFmtId="0" fontId="10" fillId="37" borderId="38" xfId="69" applyFill="1" applyBorder="1" applyAlignment="1">
      <alignment horizontal="center" vertical="center" shrinkToFit="1"/>
      <protection/>
    </xf>
    <xf numFmtId="0" fontId="10" fillId="37" borderId="10" xfId="69" applyFont="1" applyFill="1" applyBorder="1" applyAlignment="1">
      <alignment vertical="center" shrinkToFit="1"/>
      <protection/>
    </xf>
    <xf numFmtId="0" fontId="6" fillId="37" borderId="14" xfId="0" applyFont="1" applyFill="1" applyBorder="1" applyAlignment="1">
      <alignment vertical="center" wrapText="1"/>
    </xf>
    <xf numFmtId="0" fontId="6" fillId="37" borderId="11" xfId="0" applyFont="1" applyFill="1" applyBorder="1" applyAlignment="1">
      <alignment vertical="center" wrapText="1"/>
    </xf>
    <xf numFmtId="0" fontId="6" fillId="37" borderId="38" xfId="0" applyFont="1" applyFill="1" applyBorder="1" applyAlignment="1">
      <alignment vertical="center" wrapText="1"/>
    </xf>
    <xf numFmtId="0" fontId="10" fillId="52" borderId="17" xfId="69" applyFill="1" applyBorder="1" applyAlignment="1">
      <alignment horizontal="center"/>
      <protection/>
    </xf>
    <xf numFmtId="0" fontId="10" fillId="52" borderId="33" xfId="69" applyFill="1" applyBorder="1" applyAlignment="1">
      <alignment horizontal="center"/>
      <protection/>
    </xf>
    <xf numFmtId="0" fontId="6" fillId="55" borderId="14" xfId="0" applyFont="1" applyFill="1" applyBorder="1" applyAlignment="1">
      <alignment vertical="center"/>
    </xf>
    <xf numFmtId="0" fontId="6" fillId="55" borderId="11" xfId="0" applyFont="1" applyFill="1" applyBorder="1" applyAlignment="1">
      <alignment vertical="center"/>
    </xf>
    <xf numFmtId="0" fontId="6" fillId="55" borderId="38" xfId="0" applyFont="1" applyFill="1" applyBorder="1" applyAlignment="1">
      <alignment vertical="center"/>
    </xf>
    <xf numFmtId="0" fontId="6" fillId="0" borderId="22" xfId="71" applyFont="1" applyBorder="1" applyAlignment="1">
      <alignment horizontal="center" vertical="center" wrapText="1"/>
      <protection/>
    </xf>
    <xf numFmtId="0" fontId="6" fillId="0" borderId="15" xfId="71" applyFont="1" applyBorder="1" applyAlignment="1">
      <alignment horizontal="center" vertical="center" wrapText="1"/>
      <protection/>
    </xf>
    <xf numFmtId="0" fontId="6" fillId="0" borderId="23" xfId="71" applyFont="1" applyBorder="1" applyAlignment="1">
      <alignment horizontal="center" vertical="center" wrapText="1"/>
      <protection/>
    </xf>
    <xf numFmtId="0" fontId="6" fillId="0" borderId="26" xfId="71" applyFont="1" applyBorder="1" applyAlignment="1">
      <alignment horizontal="center" vertical="center" wrapText="1"/>
      <protection/>
    </xf>
    <xf numFmtId="0" fontId="6" fillId="0" borderId="0" xfId="71" applyFont="1" applyBorder="1" applyAlignment="1">
      <alignment horizontal="center" vertical="center" wrapText="1"/>
      <protection/>
    </xf>
    <xf numFmtId="0" fontId="6" fillId="0" borderId="19" xfId="71" applyFont="1" applyBorder="1" applyAlignment="1">
      <alignment horizontal="center" vertical="center" wrapText="1"/>
      <protection/>
    </xf>
    <xf numFmtId="0" fontId="6" fillId="0" borderId="27" xfId="71" applyFont="1" applyBorder="1" applyAlignment="1">
      <alignment horizontal="center" vertical="center" wrapText="1"/>
      <protection/>
    </xf>
    <xf numFmtId="0" fontId="6" fillId="0" borderId="24" xfId="71" applyFont="1" applyBorder="1" applyAlignment="1">
      <alignment horizontal="center" vertical="center" wrapText="1"/>
      <protection/>
    </xf>
    <xf numFmtId="0" fontId="6" fillId="0" borderId="25" xfId="71" applyFont="1" applyBorder="1" applyAlignment="1">
      <alignment horizontal="center" vertical="center" wrapText="1"/>
      <protection/>
    </xf>
    <xf numFmtId="0" fontId="12" fillId="0" borderId="15" xfId="71" applyFont="1" applyFill="1" applyBorder="1" applyAlignment="1" applyProtection="1">
      <alignment horizontal="center" vertical="center" shrinkToFit="1"/>
      <protection locked="0"/>
    </xf>
    <xf numFmtId="0" fontId="12" fillId="0" borderId="0" xfId="71" applyFont="1" applyFill="1" applyBorder="1" applyAlignment="1" applyProtection="1">
      <alignment horizontal="center" vertical="center" shrinkToFit="1"/>
      <protection locked="0"/>
    </xf>
    <xf numFmtId="0" fontId="6" fillId="41" borderId="15" xfId="71" applyFont="1" applyFill="1" applyBorder="1" applyAlignment="1">
      <alignment horizontal="center" vertical="center" wrapText="1"/>
      <protection/>
    </xf>
    <xf numFmtId="0" fontId="6" fillId="41" borderId="0" xfId="71" applyFont="1" applyFill="1" applyBorder="1" applyAlignment="1">
      <alignment horizontal="center" vertical="center" wrapText="1"/>
      <protection/>
    </xf>
    <xf numFmtId="0" fontId="9" fillId="40" borderId="22" xfId="71" applyFont="1" applyFill="1" applyBorder="1" applyAlignment="1">
      <alignment vertical="center" wrapText="1"/>
      <protection/>
    </xf>
    <xf numFmtId="0" fontId="9" fillId="40" borderId="15" xfId="71" applyFont="1" applyFill="1" applyBorder="1" applyAlignment="1">
      <alignment vertical="center" wrapText="1"/>
      <protection/>
    </xf>
    <xf numFmtId="0" fontId="6" fillId="0" borderId="62" xfId="71" applyFont="1" applyBorder="1" applyAlignment="1">
      <alignment horizontal="center" vertical="center" wrapText="1"/>
      <protection/>
    </xf>
    <xf numFmtId="0" fontId="6" fillId="0" borderId="63" xfId="71" applyFont="1" applyBorder="1" applyAlignment="1">
      <alignment horizontal="center" vertical="center" wrapText="1"/>
      <protection/>
    </xf>
    <xf numFmtId="0" fontId="6" fillId="0" borderId="64" xfId="71" applyFont="1" applyBorder="1" applyAlignment="1">
      <alignment horizontal="center" vertical="center" wrapText="1"/>
      <protection/>
    </xf>
    <xf numFmtId="0" fontId="6" fillId="0" borderId="62" xfId="71" applyFont="1" applyBorder="1" applyAlignment="1" applyProtection="1">
      <alignment horizontal="center" vertical="center" shrinkToFit="1"/>
      <protection locked="0"/>
    </xf>
    <xf numFmtId="0" fontId="6" fillId="0" borderId="63" xfId="71" applyFont="1" applyBorder="1" applyAlignment="1" applyProtection="1">
      <alignment horizontal="center" vertical="center" shrinkToFit="1"/>
      <protection locked="0"/>
    </xf>
    <xf numFmtId="0" fontId="6" fillId="0" borderId="64" xfId="71" applyFont="1" applyBorder="1" applyAlignment="1" applyProtection="1">
      <alignment horizontal="center" vertical="center" shrinkToFit="1"/>
      <protection locked="0"/>
    </xf>
    <xf numFmtId="0" fontId="6" fillId="0" borderId="15" xfId="71" applyFont="1" applyFill="1" applyBorder="1" applyAlignment="1" applyProtection="1">
      <alignment horizontal="center" vertical="center" wrapText="1"/>
      <protection locked="0"/>
    </xf>
    <xf numFmtId="0" fontId="12" fillId="40" borderId="22" xfId="71" applyFont="1" applyFill="1" applyBorder="1" applyAlignment="1">
      <alignment horizontal="center" vertical="center" wrapText="1"/>
      <protection/>
    </xf>
    <xf numFmtId="0" fontId="12" fillId="40" borderId="15" xfId="71" applyFont="1" applyFill="1" applyBorder="1" applyAlignment="1">
      <alignment horizontal="center" vertical="center" wrapText="1"/>
      <protection/>
    </xf>
    <xf numFmtId="0" fontId="12" fillId="40" borderId="27" xfId="71" applyFont="1" applyFill="1" applyBorder="1" applyAlignment="1">
      <alignment horizontal="center" vertical="center" wrapText="1"/>
      <protection/>
    </xf>
    <xf numFmtId="0" fontId="12" fillId="40" borderId="24" xfId="71" applyFont="1" applyFill="1" applyBorder="1" applyAlignment="1">
      <alignment horizontal="center" vertical="center" wrapText="1"/>
      <protection/>
    </xf>
    <xf numFmtId="0" fontId="6" fillId="0" borderId="24" xfId="71" applyFont="1" applyFill="1" applyBorder="1" applyAlignment="1" applyProtection="1">
      <alignment horizontal="center" vertical="center" wrapText="1"/>
      <protection locked="0"/>
    </xf>
    <xf numFmtId="0" fontId="12" fillId="42" borderId="0" xfId="71" applyFont="1" applyFill="1" applyBorder="1" applyAlignment="1">
      <alignment vertical="center" wrapText="1"/>
      <protection/>
    </xf>
    <xf numFmtId="0" fontId="6" fillId="0" borderId="0" xfId="71" applyFont="1" applyFill="1" applyBorder="1" applyAlignment="1" applyProtection="1">
      <alignment horizontal="center" vertical="center" wrapText="1"/>
      <protection locked="0"/>
    </xf>
    <xf numFmtId="0" fontId="12" fillId="42" borderId="15" xfId="71" applyFont="1" applyFill="1" applyBorder="1" applyAlignment="1">
      <alignment vertical="center" wrapText="1"/>
      <protection/>
    </xf>
    <xf numFmtId="0" fontId="12" fillId="40" borderId="26" xfId="71" applyFont="1" applyFill="1" applyBorder="1" applyAlignment="1">
      <alignment horizontal="center" vertical="center" wrapText="1"/>
      <protection/>
    </xf>
    <xf numFmtId="0" fontId="12" fillId="40" borderId="0" xfId="71" applyFont="1" applyFill="1" applyBorder="1" applyAlignment="1">
      <alignment horizontal="center" vertical="center" wrapText="1"/>
      <protection/>
    </xf>
    <xf numFmtId="0" fontId="12" fillId="41" borderId="0" xfId="71" applyFont="1" applyFill="1" applyBorder="1" applyAlignment="1">
      <alignment vertical="center" wrapText="1"/>
      <protection/>
    </xf>
    <xf numFmtId="0" fontId="6" fillId="0" borderId="65"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6" fillId="0" borderId="31" xfId="71" applyFont="1" applyBorder="1" applyAlignment="1">
      <alignment horizontal="center" vertical="center" wrapText="1"/>
      <protection/>
    </xf>
    <xf numFmtId="184" fontId="6" fillId="0" borderId="65" xfId="71" applyNumberFormat="1" applyFont="1" applyBorder="1" applyAlignment="1" applyProtection="1">
      <alignment horizontal="center" vertical="center" shrinkToFit="1"/>
      <protection locked="0"/>
    </xf>
    <xf numFmtId="184" fontId="6" fillId="0" borderId="10" xfId="71" applyNumberFormat="1" applyFont="1" applyBorder="1" applyAlignment="1" applyProtection="1">
      <alignment horizontal="center" vertical="center" shrinkToFit="1"/>
      <protection locked="0"/>
    </xf>
    <xf numFmtId="184" fontId="6" fillId="0" borderId="31" xfId="71" applyNumberFormat="1" applyFont="1" applyBorder="1" applyAlignment="1" applyProtection="1">
      <alignment horizontal="center" vertical="center" shrinkToFit="1"/>
      <protection locked="0"/>
    </xf>
    <xf numFmtId="0" fontId="6" fillId="0" borderId="22" xfId="71" applyFont="1" applyBorder="1" applyAlignment="1" applyProtection="1">
      <alignment horizontal="left" vertical="top" wrapText="1"/>
      <protection locked="0"/>
    </xf>
    <xf numFmtId="0" fontId="6" fillId="0" borderId="15" xfId="71" applyFont="1" applyBorder="1" applyAlignment="1" applyProtection="1">
      <alignment horizontal="left" vertical="top" wrapText="1"/>
      <protection locked="0"/>
    </xf>
    <xf numFmtId="0" fontId="6" fillId="0" borderId="23" xfId="71" applyFont="1" applyBorder="1" applyAlignment="1" applyProtection="1">
      <alignment horizontal="left" vertical="top" wrapText="1"/>
      <protection locked="0"/>
    </xf>
    <xf numFmtId="0" fontId="6" fillId="0" borderId="26" xfId="71" applyFont="1" applyBorder="1" applyAlignment="1" applyProtection="1">
      <alignment horizontal="left" vertical="top" wrapText="1"/>
      <protection locked="0"/>
    </xf>
    <xf numFmtId="0" fontId="6" fillId="0" borderId="0" xfId="71" applyFont="1" applyBorder="1" applyAlignment="1" applyProtection="1">
      <alignment horizontal="left" vertical="top" wrapText="1"/>
      <protection locked="0"/>
    </xf>
    <xf numFmtId="0" fontId="6" fillId="0" borderId="19" xfId="71" applyFont="1" applyBorder="1" applyAlignment="1" applyProtection="1">
      <alignment horizontal="left" vertical="top" wrapText="1"/>
      <protection locked="0"/>
    </xf>
    <xf numFmtId="0" fontId="6" fillId="0" borderId="27" xfId="71" applyFont="1" applyBorder="1" applyAlignment="1" applyProtection="1">
      <alignment horizontal="left" vertical="top" wrapText="1"/>
      <protection locked="0"/>
    </xf>
    <xf numFmtId="0" fontId="6" fillId="0" borderId="24" xfId="71" applyFont="1" applyBorder="1" applyAlignment="1" applyProtection="1">
      <alignment horizontal="left" vertical="top" wrapText="1"/>
      <protection locked="0"/>
    </xf>
    <xf numFmtId="0" fontId="6" fillId="0" borderId="25" xfId="71" applyFont="1" applyBorder="1" applyAlignment="1" applyProtection="1">
      <alignment horizontal="left" vertical="top" wrapText="1"/>
      <protection locked="0"/>
    </xf>
    <xf numFmtId="0" fontId="12" fillId="38" borderId="0" xfId="71" applyFont="1" applyFill="1" applyBorder="1" applyAlignment="1">
      <alignment vertical="center" wrapText="1"/>
      <protection/>
    </xf>
    <xf numFmtId="0" fontId="6" fillId="38" borderId="24" xfId="71" applyFont="1" applyFill="1" applyBorder="1" applyAlignment="1">
      <alignment horizontal="right" vertical="center" wrapText="1"/>
      <protection/>
    </xf>
    <xf numFmtId="0" fontId="9" fillId="0" borderId="24" xfId="71" applyFont="1" applyFill="1" applyBorder="1" applyAlignment="1" applyProtection="1">
      <alignment horizontal="center" vertical="center" shrinkToFit="1"/>
      <protection locked="0"/>
    </xf>
    <xf numFmtId="0" fontId="12" fillId="41" borderId="22" xfId="71" applyFont="1" applyFill="1" applyBorder="1" applyAlignment="1">
      <alignment horizontal="center" vertical="center" wrapText="1"/>
      <protection/>
    </xf>
    <xf numFmtId="0" fontId="12" fillId="41" borderId="15" xfId="71" applyFont="1" applyFill="1" applyBorder="1" applyAlignment="1">
      <alignment horizontal="center" vertical="center" wrapText="1"/>
      <protection/>
    </xf>
    <xf numFmtId="0" fontId="12" fillId="41" borderId="27" xfId="71" applyFont="1" applyFill="1" applyBorder="1" applyAlignment="1">
      <alignment horizontal="center" vertical="center" wrapText="1"/>
      <protection/>
    </xf>
    <xf numFmtId="0" fontId="12" fillId="41" borderId="24" xfId="71" applyFont="1" applyFill="1" applyBorder="1" applyAlignment="1">
      <alignment horizontal="center" vertical="center" wrapText="1"/>
      <protection/>
    </xf>
    <xf numFmtId="0" fontId="12" fillId="41" borderId="15" xfId="71" applyFont="1" applyFill="1" applyBorder="1" applyAlignment="1">
      <alignment vertical="center" wrapText="1"/>
      <protection/>
    </xf>
    <xf numFmtId="0" fontId="6" fillId="41" borderId="24" xfId="71" applyFont="1" applyFill="1" applyBorder="1" applyAlignment="1">
      <alignment horizontal="center" vertical="center" wrapText="1"/>
      <protection/>
    </xf>
    <xf numFmtId="0" fontId="12" fillId="41" borderId="26" xfId="71" applyFont="1" applyFill="1" applyBorder="1" applyAlignment="1">
      <alignment horizontal="center" vertical="center" wrapText="1"/>
      <protection/>
    </xf>
    <xf numFmtId="0" fontId="12" fillId="41" borderId="0" xfId="71" applyFont="1" applyFill="1" applyBorder="1" applyAlignment="1">
      <alignment horizontal="center" vertical="center" wrapText="1"/>
      <protection/>
    </xf>
    <xf numFmtId="0" fontId="6" fillId="0" borderId="24" xfId="71" applyFont="1" applyFill="1" applyBorder="1" applyAlignment="1" applyProtection="1">
      <alignment horizontal="center" vertical="center" shrinkToFit="1"/>
      <protection locked="0"/>
    </xf>
    <xf numFmtId="0" fontId="12" fillId="0" borderId="15" xfId="71" applyFont="1" applyFill="1" applyBorder="1" applyAlignment="1" applyProtection="1">
      <alignment horizontal="center" vertical="center" wrapText="1"/>
      <protection locked="0"/>
    </xf>
    <xf numFmtId="0" fontId="12" fillId="0" borderId="23" xfId="71" applyFont="1" applyFill="1" applyBorder="1" applyAlignment="1" applyProtection="1">
      <alignment horizontal="center" vertical="center" wrapText="1"/>
      <protection locked="0"/>
    </xf>
    <xf numFmtId="0" fontId="12" fillId="0" borderId="0" xfId="71" applyFont="1" applyFill="1" applyBorder="1" applyAlignment="1" applyProtection="1">
      <alignment horizontal="center" vertical="center" wrapText="1"/>
      <protection locked="0"/>
    </xf>
    <xf numFmtId="0" fontId="12" fillId="0" borderId="19" xfId="71" applyFont="1" applyFill="1" applyBorder="1" applyAlignment="1" applyProtection="1">
      <alignment horizontal="center" vertical="center" wrapText="1"/>
      <protection locked="0"/>
    </xf>
    <xf numFmtId="0" fontId="9" fillId="38" borderId="22" xfId="71" applyFont="1" applyFill="1" applyBorder="1" applyAlignment="1">
      <alignment vertical="center" wrapText="1"/>
      <protection/>
    </xf>
    <xf numFmtId="0" fontId="9" fillId="38" borderId="15" xfId="71" applyFont="1" applyFill="1" applyBorder="1" applyAlignment="1">
      <alignment vertical="center" wrapText="1"/>
      <protection/>
    </xf>
    <xf numFmtId="0" fontId="1" fillId="38" borderId="22" xfId="71" applyFill="1" applyBorder="1" applyAlignment="1">
      <alignment horizontal="center" vertical="center" wrapText="1"/>
      <protection/>
    </xf>
    <xf numFmtId="0" fontId="1" fillId="38" borderId="26" xfId="71" applyFill="1" applyBorder="1" applyAlignment="1">
      <alignment horizontal="center" vertical="center" wrapText="1"/>
      <protection/>
    </xf>
    <xf numFmtId="0" fontId="6" fillId="40" borderId="15" xfId="71" applyFont="1" applyFill="1" applyBorder="1" applyAlignment="1">
      <alignment horizontal="center" vertical="center" wrapText="1"/>
      <protection/>
    </xf>
    <xf numFmtId="0" fontId="6" fillId="40" borderId="0" xfId="71" applyFont="1" applyFill="1" applyBorder="1" applyAlignment="1">
      <alignment horizontal="center" vertical="center" wrapText="1"/>
      <protection/>
    </xf>
    <xf numFmtId="0" fontId="6" fillId="41" borderId="15" xfId="71" applyFont="1" applyFill="1" applyBorder="1" applyAlignment="1">
      <alignment horizontal="center" vertical="center" shrinkToFit="1"/>
      <protection/>
    </xf>
    <xf numFmtId="0" fontId="6" fillId="41" borderId="24" xfId="71" applyFont="1" applyFill="1" applyBorder="1" applyAlignment="1">
      <alignment horizontal="center" vertical="center" shrinkToFit="1"/>
      <protection/>
    </xf>
    <xf numFmtId="0" fontId="12" fillId="38" borderId="22" xfId="71" applyFont="1" applyFill="1" applyBorder="1" applyAlignment="1">
      <alignment horizontal="center" vertical="center" wrapText="1"/>
      <protection/>
    </xf>
    <xf numFmtId="0" fontId="12" fillId="38" borderId="15" xfId="71" applyFont="1" applyFill="1" applyBorder="1" applyAlignment="1">
      <alignment horizontal="center" vertical="center" wrapText="1"/>
      <protection/>
    </xf>
    <xf numFmtId="0" fontId="12" fillId="38" borderId="27" xfId="71" applyFont="1" applyFill="1" applyBorder="1" applyAlignment="1">
      <alignment horizontal="center" vertical="center" wrapText="1"/>
      <protection/>
    </xf>
    <xf numFmtId="0" fontId="12" fillId="38" borderId="24" xfId="71" applyFont="1" applyFill="1" applyBorder="1" applyAlignment="1">
      <alignment horizontal="center" vertical="center" wrapText="1"/>
      <protection/>
    </xf>
    <xf numFmtId="0" fontId="6" fillId="38" borderId="15" xfId="71" applyFont="1" applyFill="1" applyBorder="1" applyAlignment="1">
      <alignment horizontal="center" vertical="center" wrapText="1"/>
      <protection/>
    </xf>
    <xf numFmtId="0" fontId="6" fillId="38" borderId="0" xfId="71" applyFont="1" applyFill="1" applyBorder="1" applyAlignment="1">
      <alignment horizontal="center" vertical="center" wrapText="1"/>
      <protection/>
    </xf>
    <xf numFmtId="0" fontId="1" fillId="40" borderId="22" xfId="71" applyFill="1" applyBorder="1" applyAlignment="1">
      <alignment horizontal="center" vertical="center" wrapText="1"/>
      <protection/>
    </xf>
    <xf numFmtId="0" fontId="1" fillId="40" borderId="26" xfId="71" applyFill="1" applyBorder="1" applyAlignment="1">
      <alignment horizontal="center" vertical="center" wrapText="1"/>
      <protection/>
    </xf>
    <xf numFmtId="0" fontId="6" fillId="40" borderId="15" xfId="71" applyFont="1" applyFill="1" applyBorder="1" applyAlignment="1">
      <alignment horizontal="center" vertical="center" shrinkToFit="1"/>
      <protection/>
    </xf>
    <xf numFmtId="0" fontId="6" fillId="40" borderId="0" xfId="71" applyFont="1" applyFill="1" applyBorder="1" applyAlignment="1">
      <alignment horizontal="center" vertical="center" shrinkToFit="1"/>
      <protection/>
    </xf>
    <xf numFmtId="0" fontId="1" fillId="38" borderId="15" xfId="71" applyFill="1" applyBorder="1" applyAlignment="1">
      <alignment horizontal="center" vertical="center" wrapText="1"/>
      <protection/>
    </xf>
    <xf numFmtId="0" fontId="1" fillId="38" borderId="23" xfId="71" applyFill="1" applyBorder="1" applyAlignment="1">
      <alignment horizontal="center" vertical="center" wrapText="1"/>
      <protection/>
    </xf>
    <xf numFmtId="0" fontId="1" fillId="38" borderId="24" xfId="71" applyFill="1" applyBorder="1" applyAlignment="1">
      <alignment horizontal="center" vertical="center" wrapText="1"/>
      <protection/>
    </xf>
    <xf numFmtId="0" fontId="1" fillId="38" borderId="25" xfId="71" applyFill="1" applyBorder="1" applyAlignment="1">
      <alignment horizontal="center" vertical="center" wrapText="1"/>
      <protection/>
    </xf>
    <xf numFmtId="0" fontId="9" fillId="41" borderId="22" xfId="71" applyFont="1" applyFill="1" applyBorder="1" applyAlignment="1">
      <alignment vertical="center" wrapText="1"/>
      <protection/>
    </xf>
    <xf numFmtId="0" fontId="9" fillId="41" borderId="15" xfId="71" applyFont="1" applyFill="1" applyBorder="1" applyAlignment="1">
      <alignment vertical="center" wrapText="1"/>
      <protection/>
    </xf>
    <xf numFmtId="0" fontId="9" fillId="41" borderId="22" xfId="71" applyFont="1" applyFill="1" applyBorder="1" applyAlignment="1">
      <alignment horizontal="left" vertical="center" wrapText="1"/>
      <protection/>
    </xf>
    <xf numFmtId="0" fontId="9" fillId="41" borderId="15" xfId="71" applyFont="1" applyFill="1" applyBorder="1" applyAlignment="1">
      <alignment horizontal="left" vertical="center" wrapText="1"/>
      <protection/>
    </xf>
    <xf numFmtId="0" fontId="6" fillId="40" borderId="22" xfId="71" applyFont="1" applyFill="1" applyBorder="1" applyAlignment="1">
      <alignment horizontal="center" vertical="center" wrapText="1"/>
      <protection/>
    </xf>
    <xf numFmtId="0" fontId="6" fillId="40" borderId="27" xfId="71" applyFont="1" applyFill="1" applyBorder="1" applyAlignment="1">
      <alignment horizontal="center" vertical="center" wrapText="1"/>
      <protection/>
    </xf>
    <xf numFmtId="0" fontId="6" fillId="40" borderId="24" xfId="71" applyFont="1" applyFill="1" applyBorder="1" applyAlignment="1">
      <alignment horizontal="center" vertical="center" wrapText="1"/>
      <protection/>
    </xf>
    <xf numFmtId="0" fontId="1" fillId="41" borderId="15" xfId="71" applyFill="1" applyBorder="1" applyAlignment="1">
      <alignment horizontal="center" vertical="center" wrapText="1"/>
      <protection/>
    </xf>
    <xf numFmtId="0" fontId="1" fillId="41" borderId="24" xfId="71" applyFill="1" applyBorder="1" applyAlignment="1">
      <alignment horizontal="center" vertical="center" wrapText="1"/>
      <protection/>
    </xf>
    <xf numFmtId="0" fontId="12" fillId="0" borderId="22" xfId="71" applyFont="1" applyBorder="1" applyAlignment="1">
      <alignment horizontal="center" vertical="center" wrapText="1"/>
      <protection/>
    </xf>
    <xf numFmtId="0" fontId="12" fillId="0" borderId="15" xfId="71" applyFont="1" applyBorder="1" applyAlignment="1">
      <alignment horizontal="center" vertical="center" wrapText="1"/>
      <protection/>
    </xf>
    <xf numFmtId="0" fontId="12" fillId="0" borderId="23" xfId="71" applyFont="1" applyBorder="1" applyAlignment="1">
      <alignment horizontal="center" vertical="center" wrapText="1"/>
      <protection/>
    </xf>
    <xf numFmtId="0" fontId="12" fillId="0" borderId="27" xfId="71" applyFont="1" applyBorder="1" applyAlignment="1">
      <alignment horizontal="center" vertical="center" wrapText="1"/>
      <protection/>
    </xf>
    <xf numFmtId="0" fontId="12" fillId="0" borderId="24" xfId="71" applyFont="1" applyBorder="1" applyAlignment="1">
      <alignment horizontal="center" vertical="center" wrapText="1"/>
      <protection/>
    </xf>
    <xf numFmtId="0" fontId="12" fillId="0" borderId="25" xfId="71" applyFont="1" applyBorder="1" applyAlignment="1">
      <alignment horizontal="center" vertical="center" wrapText="1"/>
      <protection/>
    </xf>
    <xf numFmtId="0" fontId="6" fillId="40" borderId="24" xfId="71" applyFont="1" applyFill="1" applyBorder="1" applyAlignment="1">
      <alignment horizontal="center" vertical="center" shrinkToFit="1"/>
      <protection/>
    </xf>
    <xf numFmtId="0" fontId="6" fillId="38" borderId="24" xfId="71" applyFont="1" applyFill="1" applyBorder="1" applyAlignment="1">
      <alignment horizontal="center" vertical="center" wrapText="1"/>
      <protection/>
    </xf>
    <xf numFmtId="0" fontId="6" fillId="38" borderId="22" xfId="71" applyFont="1" applyFill="1" applyBorder="1" applyAlignment="1">
      <alignment horizontal="center" vertical="center" wrapText="1"/>
      <protection/>
    </xf>
    <xf numFmtId="0" fontId="6" fillId="38" borderId="27" xfId="71" applyFont="1" applyFill="1" applyBorder="1" applyAlignment="1">
      <alignment horizontal="center" vertical="center" wrapText="1"/>
      <protection/>
    </xf>
    <xf numFmtId="0" fontId="6" fillId="38" borderId="15" xfId="71" applyFont="1" applyFill="1" applyBorder="1" applyAlignment="1">
      <alignment horizontal="center" vertical="center" shrinkToFit="1"/>
      <protection/>
    </xf>
    <xf numFmtId="0" fontId="6" fillId="38" borderId="24" xfId="71" applyFont="1" applyFill="1" applyBorder="1" applyAlignment="1">
      <alignment horizontal="center" vertical="center" shrinkToFit="1"/>
      <protection/>
    </xf>
    <xf numFmtId="0" fontId="6" fillId="0" borderId="15" xfId="71" applyFont="1" applyFill="1" applyBorder="1" applyAlignment="1" applyProtection="1">
      <alignment horizontal="center" vertical="center" shrinkToFit="1"/>
      <protection locked="0"/>
    </xf>
    <xf numFmtId="0" fontId="6" fillId="0" borderId="23" xfId="71" applyFont="1" applyFill="1" applyBorder="1" applyAlignment="1" applyProtection="1">
      <alignment horizontal="center" vertical="center" wrapText="1"/>
      <protection locked="0"/>
    </xf>
    <xf numFmtId="0" fontId="6" fillId="0" borderId="25" xfId="71" applyFont="1" applyFill="1" applyBorder="1" applyAlignment="1" applyProtection="1">
      <alignment horizontal="center" vertical="center" wrapText="1"/>
      <protection locked="0"/>
    </xf>
    <xf numFmtId="0" fontId="1" fillId="41" borderId="23" xfId="71" applyFill="1" applyBorder="1" applyAlignment="1">
      <alignment horizontal="center" vertical="center" wrapText="1"/>
      <protection/>
    </xf>
    <xf numFmtId="0" fontId="1" fillId="41" borderId="25" xfId="71" applyFill="1" applyBorder="1" applyAlignment="1">
      <alignment horizontal="center" vertical="center" wrapText="1"/>
      <protection/>
    </xf>
    <xf numFmtId="0" fontId="6" fillId="41" borderId="15" xfId="71" applyFont="1" applyFill="1" applyBorder="1" applyAlignment="1" applyProtection="1">
      <alignment horizontal="center" vertical="center" wrapText="1"/>
      <protection locked="0"/>
    </xf>
    <xf numFmtId="0" fontId="6" fillId="41" borderId="24" xfId="71" applyFont="1" applyFill="1" applyBorder="1" applyAlignment="1" applyProtection="1">
      <alignment horizontal="center" vertical="center" wrapText="1"/>
      <protection locked="0"/>
    </xf>
    <xf numFmtId="0" fontId="1" fillId="38" borderId="11" xfId="71" applyFill="1" applyBorder="1" applyAlignment="1">
      <alignment horizontal="center" vertical="center" wrapText="1"/>
      <protection/>
    </xf>
    <xf numFmtId="0" fontId="1" fillId="38" borderId="38" xfId="71" applyFill="1" applyBorder="1" applyAlignment="1">
      <alignment horizontal="center" vertical="center" wrapText="1"/>
      <protection/>
    </xf>
    <xf numFmtId="0" fontId="6" fillId="0" borderId="14" xfId="71" applyFont="1" applyBorder="1" applyAlignment="1" applyProtection="1">
      <alignment horizontal="center" vertical="center" shrinkToFit="1"/>
      <protection locked="0"/>
    </xf>
    <xf numFmtId="0" fontId="6" fillId="0" borderId="11" xfId="71" applyFont="1" applyBorder="1" applyAlignment="1" applyProtection="1">
      <alignment horizontal="center" vertical="center" shrinkToFit="1"/>
      <protection locked="0"/>
    </xf>
    <xf numFmtId="0" fontId="6" fillId="0" borderId="66" xfId="71" applyFont="1" applyBorder="1" applyAlignment="1" applyProtection="1">
      <alignment horizontal="center" vertical="center" shrinkToFit="1"/>
      <protection locked="0"/>
    </xf>
    <xf numFmtId="0" fontId="6" fillId="38" borderId="26" xfId="71" applyFont="1" applyFill="1" applyBorder="1" applyAlignment="1">
      <alignment horizontal="center" vertical="center" wrapText="1"/>
      <protection/>
    </xf>
    <xf numFmtId="0" fontId="6" fillId="38" borderId="19" xfId="71" applyFont="1" applyFill="1" applyBorder="1" applyAlignment="1">
      <alignment horizontal="center" vertical="center" wrapText="1"/>
      <protection/>
    </xf>
    <xf numFmtId="0" fontId="6" fillId="38" borderId="25" xfId="71" applyFont="1" applyFill="1" applyBorder="1" applyAlignment="1">
      <alignment horizontal="center" vertical="center" wrapText="1"/>
      <protection/>
    </xf>
    <xf numFmtId="0" fontId="1" fillId="41" borderId="26" xfId="71" applyFill="1" applyBorder="1" applyAlignment="1">
      <alignment horizontal="center" vertical="center" wrapText="1"/>
      <protection/>
    </xf>
    <xf numFmtId="0" fontId="1" fillId="41" borderId="0" xfId="71" applyFill="1" applyBorder="1" applyAlignment="1">
      <alignment horizontal="center" vertical="center" wrapText="1"/>
      <protection/>
    </xf>
    <xf numFmtId="0" fontId="9" fillId="0" borderId="15" xfId="71" applyFont="1" applyFill="1" applyBorder="1" applyAlignment="1" applyProtection="1">
      <alignment horizontal="center" vertical="center" wrapText="1"/>
      <protection locked="0"/>
    </xf>
    <xf numFmtId="0" fontId="9" fillId="40" borderId="22" xfId="71" applyFont="1" applyFill="1" applyBorder="1" applyAlignment="1">
      <alignment horizontal="center" vertical="center" wrapText="1"/>
      <protection/>
    </xf>
    <xf numFmtId="0" fontId="9" fillId="40" borderId="15" xfId="71" applyFont="1" applyFill="1" applyBorder="1" applyAlignment="1">
      <alignment horizontal="center" vertical="center" wrapText="1"/>
      <protection/>
    </xf>
    <xf numFmtId="0" fontId="9" fillId="0" borderId="16" xfId="71" applyFont="1" applyBorder="1" applyAlignment="1" applyProtection="1">
      <alignment horizontal="center" vertical="center" shrinkToFit="1"/>
      <protection locked="0"/>
    </xf>
    <xf numFmtId="0" fontId="9" fillId="0" borderId="15" xfId="71" applyFont="1" applyBorder="1" applyAlignment="1" applyProtection="1">
      <alignment horizontal="center" vertical="center" shrinkToFit="1"/>
      <protection locked="0"/>
    </xf>
    <xf numFmtId="0" fontId="9" fillId="0" borderId="23" xfId="71" applyFont="1" applyBorder="1" applyAlignment="1" applyProtection="1">
      <alignment horizontal="center" vertical="center" shrinkToFit="1"/>
      <protection locked="0"/>
    </xf>
    <xf numFmtId="0" fontId="9" fillId="0" borderId="13" xfId="71" applyFont="1" applyBorder="1" applyAlignment="1" applyProtection="1">
      <alignment horizontal="center" vertical="center" shrinkToFit="1"/>
      <protection locked="0"/>
    </xf>
    <xf numFmtId="0" fontId="9" fillId="0" borderId="24" xfId="71" applyFont="1" applyBorder="1" applyAlignment="1" applyProtection="1">
      <alignment horizontal="center" vertical="center" shrinkToFit="1"/>
      <protection locked="0"/>
    </xf>
    <xf numFmtId="0" fontId="9" fillId="0" borderId="25" xfId="71" applyFont="1" applyBorder="1" applyAlignment="1" applyProtection="1">
      <alignment horizontal="center" vertical="center" shrinkToFit="1"/>
      <protection locked="0"/>
    </xf>
    <xf numFmtId="0" fontId="9" fillId="0" borderId="24" xfId="71" applyFont="1" applyFill="1" applyBorder="1" applyAlignment="1" applyProtection="1">
      <alignment horizontal="center" vertical="center" wrapText="1"/>
      <protection locked="0"/>
    </xf>
    <xf numFmtId="0" fontId="9" fillId="0" borderId="24" xfId="71" applyFont="1" applyBorder="1" applyAlignment="1" applyProtection="1">
      <alignment horizontal="center" vertical="center" wrapText="1"/>
      <protection locked="0"/>
    </xf>
    <xf numFmtId="0" fontId="12" fillId="41" borderId="11" xfId="71" applyFont="1" applyFill="1" applyBorder="1" applyAlignment="1">
      <alignment horizontal="center" vertical="center" wrapText="1"/>
      <protection/>
    </xf>
    <xf numFmtId="0" fontId="9" fillId="0" borderId="11" xfId="71" applyFont="1" applyFill="1" applyBorder="1" applyAlignment="1" applyProtection="1">
      <alignment horizontal="center" vertical="center" wrapText="1"/>
      <protection locked="0"/>
    </xf>
    <xf numFmtId="0" fontId="5" fillId="40" borderId="19" xfId="71" applyFont="1" applyFill="1" applyBorder="1" applyAlignment="1">
      <alignment horizontal="center" vertical="center" wrapText="1"/>
      <protection/>
    </xf>
    <xf numFmtId="0" fontId="6" fillId="0" borderId="0" xfId="71" applyFont="1" applyFill="1" applyBorder="1" applyAlignment="1" applyProtection="1">
      <alignment horizontal="center" vertical="center" shrinkToFit="1"/>
      <protection locked="0"/>
    </xf>
    <xf numFmtId="0" fontId="5" fillId="40" borderId="0" xfId="71" applyFont="1" applyFill="1" applyBorder="1" applyAlignment="1">
      <alignment horizontal="center" vertical="center" wrapText="1"/>
      <protection/>
    </xf>
    <xf numFmtId="0" fontId="5" fillId="40" borderId="26" xfId="71" applyFont="1" applyFill="1" applyBorder="1" applyAlignment="1">
      <alignment horizontal="center" vertical="center" wrapText="1"/>
      <protection/>
    </xf>
    <xf numFmtId="0" fontId="6" fillId="40" borderId="19" xfId="71" applyFont="1" applyFill="1" applyBorder="1" applyAlignment="1">
      <alignment horizontal="center" vertical="center" wrapText="1"/>
      <protection/>
    </xf>
    <xf numFmtId="0" fontId="6" fillId="0" borderId="0" xfId="71" applyFont="1" applyBorder="1" applyAlignment="1" applyProtection="1">
      <alignment horizontal="center" vertical="center" shrinkToFit="1"/>
      <protection locked="0"/>
    </xf>
    <xf numFmtId="0" fontId="6" fillId="0" borderId="24" xfId="71" applyFont="1" applyBorder="1" applyAlignment="1" applyProtection="1">
      <alignment horizontal="center" vertical="center" shrinkToFit="1"/>
      <protection locked="0"/>
    </xf>
    <xf numFmtId="0" fontId="6" fillId="41" borderId="67" xfId="71" applyFont="1" applyFill="1" applyBorder="1" applyAlignment="1">
      <alignment vertical="center"/>
      <protection/>
    </xf>
    <xf numFmtId="0" fontId="6" fillId="41" borderId="17" xfId="71" applyFont="1" applyFill="1" applyBorder="1" applyAlignment="1">
      <alignment vertical="center"/>
      <protection/>
    </xf>
    <xf numFmtId="0" fontId="6" fillId="41" borderId="68" xfId="71" applyFont="1" applyFill="1" applyBorder="1" applyAlignment="1">
      <alignment vertical="center"/>
      <protection/>
    </xf>
    <xf numFmtId="0" fontId="6" fillId="0" borderId="69"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38" borderId="15" xfId="71" applyFont="1" applyFill="1" applyBorder="1" applyAlignment="1">
      <alignment vertical="center" wrapText="1"/>
      <protection/>
    </xf>
    <xf numFmtId="0" fontId="1" fillId="40" borderId="70" xfId="71" applyFill="1" applyBorder="1" applyAlignment="1">
      <alignment horizontal="center" vertical="center" wrapText="1"/>
      <protection/>
    </xf>
    <xf numFmtId="0" fontId="1" fillId="40" borderId="71" xfId="71" applyFill="1" applyBorder="1" applyAlignment="1">
      <alignment horizontal="center" vertical="center" wrapText="1"/>
      <protection/>
    </xf>
    <xf numFmtId="0" fontId="1" fillId="40" borderId="72" xfId="71" applyFill="1" applyBorder="1" applyAlignment="1">
      <alignment horizontal="center" vertical="center" wrapText="1"/>
      <protection/>
    </xf>
    <xf numFmtId="0" fontId="1" fillId="40" borderId="73" xfId="71" applyFill="1" applyBorder="1" applyAlignment="1">
      <alignment horizontal="center" vertical="center" wrapText="1"/>
      <protection/>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 fillId="0" borderId="0" xfId="71" applyFont="1" applyBorder="1" applyAlignment="1" applyProtection="1">
      <alignment vertical="center" shrinkToFit="1"/>
      <protection locked="0"/>
    </xf>
    <xf numFmtId="0" fontId="6" fillId="0" borderId="19" xfId="71" applyFont="1" applyBorder="1" applyAlignment="1" applyProtection="1">
      <alignment vertical="center" shrinkToFit="1"/>
      <protection locked="0"/>
    </xf>
    <xf numFmtId="0" fontId="6" fillId="0" borderId="24" xfId="71" applyFont="1" applyBorder="1" applyAlignment="1" applyProtection="1">
      <alignment vertical="center" shrinkToFit="1"/>
      <protection locked="0"/>
    </xf>
    <xf numFmtId="0" fontId="6" fillId="0" borderId="25" xfId="71" applyFont="1" applyBorder="1" applyAlignment="1" applyProtection="1">
      <alignment vertical="center" shrinkToFit="1"/>
      <protection locked="0"/>
    </xf>
    <xf numFmtId="49" fontId="6" fillId="41" borderId="26" xfId="71" applyNumberFormat="1" applyFont="1" applyFill="1" applyBorder="1" applyAlignment="1">
      <alignment horizontal="center" vertical="center"/>
      <protection/>
    </xf>
    <xf numFmtId="49" fontId="6" fillId="41" borderId="0" xfId="71" applyNumberFormat="1" applyFont="1" applyFill="1" applyBorder="1" applyAlignment="1">
      <alignment horizontal="center" vertical="center"/>
      <protection/>
    </xf>
    <xf numFmtId="0" fontId="1" fillId="40" borderId="74" xfId="71" applyFill="1" applyBorder="1" applyAlignment="1">
      <alignment horizontal="center" vertical="center" wrapText="1"/>
      <protection/>
    </xf>
    <xf numFmtId="0" fontId="1" fillId="40" borderId="75" xfId="71" applyFill="1" applyBorder="1" applyAlignment="1">
      <alignment horizontal="center" vertical="center" wrapText="1"/>
      <protection/>
    </xf>
    <xf numFmtId="0" fontId="9" fillId="38" borderId="27" xfId="71" applyFont="1" applyFill="1" applyBorder="1" applyAlignment="1">
      <alignment horizontal="center" vertical="center" wrapText="1"/>
      <protection/>
    </xf>
    <xf numFmtId="0" fontId="9" fillId="38" borderId="24" xfId="71" applyFont="1" applyFill="1" applyBorder="1" applyAlignment="1">
      <alignment horizontal="center" vertical="center" wrapText="1"/>
      <protection/>
    </xf>
    <xf numFmtId="0" fontId="6" fillId="40" borderId="26" xfId="71" applyFont="1" applyFill="1" applyBorder="1" applyAlignment="1">
      <alignment horizontal="center" vertical="center" shrinkToFit="1"/>
      <protection/>
    </xf>
    <xf numFmtId="0" fontId="5" fillId="38" borderId="0" xfId="71" applyFont="1" applyFill="1" applyBorder="1" applyAlignment="1">
      <alignment horizontal="center" vertical="center" wrapText="1"/>
      <protection/>
    </xf>
    <xf numFmtId="0" fontId="5" fillId="38" borderId="24" xfId="71" applyFont="1" applyFill="1" applyBorder="1" applyAlignment="1">
      <alignment horizontal="center" vertical="center" wrapText="1"/>
      <protection/>
    </xf>
    <xf numFmtId="0" fontId="9" fillId="0" borderId="34" xfId="71" applyFont="1" applyFill="1" applyBorder="1" applyAlignment="1" applyProtection="1">
      <alignment horizontal="center" vertical="center" wrapText="1"/>
      <protection locked="0"/>
    </xf>
    <xf numFmtId="0" fontId="6" fillId="40" borderId="0" xfId="71" applyFont="1" applyFill="1" applyBorder="1" applyAlignment="1">
      <alignment vertical="center" wrapText="1"/>
      <protection/>
    </xf>
    <xf numFmtId="0" fontId="6" fillId="40" borderId="26" xfId="71" applyFont="1" applyFill="1" applyBorder="1" applyAlignment="1">
      <alignment vertical="center" wrapText="1"/>
      <protection/>
    </xf>
    <xf numFmtId="0" fontId="5" fillId="40" borderId="0" xfId="71" applyFont="1" applyFill="1" applyBorder="1" applyAlignment="1" applyProtection="1">
      <alignment horizontal="center" vertical="center" wrapText="1"/>
      <protection locked="0"/>
    </xf>
    <xf numFmtId="0" fontId="6" fillId="52" borderId="22" xfId="71" applyFont="1" applyFill="1" applyBorder="1" applyAlignment="1" applyProtection="1">
      <alignment horizontal="center" vertical="center" wrapText="1"/>
      <protection/>
    </xf>
    <xf numFmtId="0" fontId="6" fillId="52" borderId="15" xfId="71" applyFont="1" applyFill="1" applyBorder="1" applyAlignment="1" applyProtection="1">
      <alignment horizontal="center" vertical="center" wrapText="1"/>
      <protection/>
    </xf>
    <xf numFmtId="0" fontId="6" fillId="52" borderId="23" xfId="71" applyFont="1" applyFill="1" applyBorder="1" applyAlignment="1" applyProtection="1">
      <alignment horizontal="center" vertical="center" wrapText="1"/>
      <protection/>
    </xf>
    <xf numFmtId="0" fontId="6" fillId="52" borderId="26" xfId="71" applyFont="1" applyFill="1" applyBorder="1" applyAlignment="1" applyProtection="1">
      <alignment horizontal="center" vertical="center" wrapText="1"/>
      <protection/>
    </xf>
    <xf numFmtId="0" fontId="6" fillId="52" borderId="0" xfId="71" applyFont="1" applyFill="1" applyBorder="1" applyAlignment="1" applyProtection="1">
      <alignment horizontal="center" vertical="center" wrapText="1"/>
      <protection/>
    </xf>
    <xf numFmtId="0" fontId="6" fillId="52" borderId="19" xfId="71" applyFont="1" applyFill="1" applyBorder="1" applyAlignment="1" applyProtection="1">
      <alignment horizontal="center" vertical="center" wrapText="1"/>
      <protection/>
    </xf>
    <xf numFmtId="0" fontId="6" fillId="52" borderId="27" xfId="71" applyFont="1" applyFill="1" applyBorder="1" applyAlignment="1" applyProtection="1">
      <alignment horizontal="center" vertical="center" wrapText="1"/>
      <protection/>
    </xf>
    <xf numFmtId="0" fontId="6" fillId="52" borderId="24" xfId="71" applyFont="1" applyFill="1" applyBorder="1" applyAlignment="1" applyProtection="1">
      <alignment horizontal="center" vertical="center" wrapText="1"/>
      <protection/>
    </xf>
    <xf numFmtId="0" fontId="6" fillId="52" borderId="25" xfId="71" applyFont="1" applyFill="1" applyBorder="1" applyAlignment="1" applyProtection="1">
      <alignment horizontal="center" vertical="center" wrapText="1"/>
      <protection/>
    </xf>
    <xf numFmtId="0" fontId="7" fillId="37" borderId="15" xfId="71" applyFont="1" applyFill="1" applyBorder="1" applyAlignment="1" applyProtection="1">
      <alignment horizontal="center" vertical="center" wrapText="1"/>
      <protection/>
    </xf>
    <xf numFmtId="0" fontId="7" fillId="37" borderId="24" xfId="71" applyFont="1" applyFill="1" applyBorder="1" applyAlignment="1" applyProtection="1">
      <alignment horizontal="center" vertical="center" wrapText="1"/>
      <protection/>
    </xf>
    <xf numFmtId="0" fontId="6" fillId="0" borderId="22" xfId="71" applyFont="1" applyBorder="1" applyAlignment="1">
      <alignment horizontal="center" vertical="center" shrinkToFit="1"/>
      <protection/>
    </xf>
    <xf numFmtId="0" fontId="6" fillId="0" borderId="15" xfId="71" applyFont="1" applyBorder="1" applyAlignment="1">
      <alignment horizontal="center" vertical="center" shrinkToFit="1"/>
      <protection/>
    </xf>
    <xf numFmtId="0" fontId="6" fillId="0" borderId="23" xfId="71" applyFont="1" applyBorder="1" applyAlignment="1">
      <alignment horizontal="center" vertical="center" shrinkToFit="1"/>
      <protection/>
    </xf>
    <xf numFmtId="0" fontId="6" fillId="0" borderId="27" xfId="71" applyFont="1" applyBorder="1" applyAlignment="1">
      <alignment horizontal="center" vertical="center" shrinkToFit="1"/>
      <protection/>
    </xf>
    <xf numFmtId="0" fontId="6" fillId="0" borderId="24" xfId="71" applyFont="1" applyBorder="1" applyAlignment="1">
      <alignment horizontal="center" vertical="center" shrinkToFit="1"/>
      <protection/>
    </xf>
    <xf numFmtId="0" fontId="6" fillId="0" borderId="25" xfId="71" applyFont="1" applyBorder="1" applyAlignment="1">
      <alignment horizontal="center" vertical="center" shrinkToFit="1"/>
      <protection/>
    </xf>
    <xf numFmtId="184" fontId="6" fillId="0" borderId="15" xfId="71" applyNumberFormat="1" applyFont="1" applyBorder="1" applyAlignment="1" applyProtection="1">
      <alignment horizontal="center" vertical="center" wrapText="1"/>
      <protection locked="0"/>
    </xf>
    <xf numFmtId="184" fontId="6" fillId="0" borderId="24" xfId="71" applyNumberFormat="1" applyFont="1" applyBorder="1" applyAlignment="1" applyProtection="1">
      <alignment horizontal="center" vertical="center" wrapText="1"/>
      <protection locked="0"/>
    </xf>
    <xf numFmtId="0" fontId="6" fillId="41" borderId="22" xfId="71" applyFont="1" applyFill="1" applyBorder="1" applyAlignment="1">
      <alignment horizontal="left" vertical="center"/>
      <protection/>
    </xf>
    <xf numFmtId="0" fontId="6" fillId="41" borderId="15" xfId="71" applyFont="1" applyFill="1" applyBorder="1" applyAlignment="1">
      <alignment horizontal="left" vertical="center"/>
      <protection/>
    </xf>
    <xf numFmtId="0" fontId="6" fillId="41" borderId="23" xfId="71" applyFont="1" applyFill="1" applyBorder="1" applyAlignment="1">
      <alignment horizontal="left" vertical="center"/>
      <protection/>
    </xf>
    <xf numFmtId="0" fontId="6" fillId="52" borderId="65" xfId="71" applyFont="1" applyFill="1" applyBorder="1" applyAlignment="1">
      <alignment horizontal="center" vertical="center" wrapText="1"/>
      <protection/>
    </xf>
    <xf numFmtId="0" fontId="6" fillId="52" borderId="10" xfId="71" applyFont="1" applyFill="1" applyBorder="1" applyAlignment="1">
      <alignment horizontal="center" vertical="center" wrapText="1"/>
      <protection/>
    </xf>
    <xf numFmtId="0" fontId="6" fillId="52" borderId="31" xfId="71" applyFont="1" applyFill="1" applyBorder="1" applyAlignment="1">
      <alignment horizontal="center" vertical="center" wrapText="1"/>
      <protection/>
    </xf>
    <xf numFmtId="0" fontId="6" fillId="52" borderId="65" xfId="71" applyFont="1" applyFill="1" applyBorder="1" applyAlignment="1" applyProtection="1">
      <alignment horizontal="center" vertical="center" wrapText="1"/>
      <protection/>
    </xf>
    <xf numFmtId="0" fontId="6" fillId="52" borderId="10" xfId="71" applyFont="1" applyFill="1" applyBorder="1" applyAlignment="1" applyProtection="1">
      <alignment horizontal="center" vertical="center" wrapText="1"/>
      <protection/>
    </xf>
    <xf numFmtId="0" fontId="6" fillId="52" borderId="31" xfId="71" applyFont="1" applyFill="1" applyBorder="1" applyAlignment="1" applyProtection="1">
      <alignment horizontal="center" vertical="center" wrapText="1"/>
      <protection/>
    </xf>
    <xf numFmtId="0" fontId="8" fillId="0" borderId="22" xfId="71" applyFont="1" applyFill="1"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5" xfId="0" applyBorder="1" applyAlignment="1" applyProtection="1">
      <alignment vertical="center"/>
      <protection hidden="1"/>
    </xf>
    <xf numFmtId="0" fontId="0" fillId="0" borderId="37" xfId="0" applyBorder="1" applyAlignment="1" applyProtection="1">
      <alignment vertical="center"/>
      <protection hidden="1"/>
    </xf>
    <xf numFmtId="0" fontId="0" fillId="0" borderId="26"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pplyProtection="1">
      <alignment vertical="center"/>
      <protection hidden="1"/>
    </xf>
    <xf numFmtId="0" fontId="0" fillId="0" borderId="32" xfId="0" applyBorder="1" applyAlignment="1" applyProtection="1">
      <alignment vertical="center"/>
      <protection hidden="1"/>
    </xf>
    <xf numFmtId="185" fontId="7" fillId="37" borderId="15" xfId="0" applyNumberFormat="1" applyFont="1" applyFill="1" applyBorder="1" applyAlignment="1" applyProtection="1">
      <alignment horizontal="center" vertical="center"/>
      <protection hidden="1"/>
    </xf>
    <xf numFmtId="185" fontId="7" fillId="37" borderId="24" xfId="0" applyNumberFormat="1" applyFont="1" applyFill="1" applyBorder="1" applyAlignment="1" applyProtection="1">
      <alignment horizontal="center" vertical="center"/>
      <protection hidden="1"/>
    </xf>
    <xf numFmtId="0" fontId="11" fillId="0" borderId="16" xfId="71" applyFont="1" applyFill="1" applyBorder="1" applyAlignment="1" applyProtection="1">
      <alignment horizontal="left" vertical="center" wrapText="1"/>
      <protection hidden="1"/>
    </xf>
    <xf numFmtId="0" fontId="11" fillId="0" borderId="15" xfId="71" applyFont="1" applyFill="1" applyBorder="1" applyAlignment="1" applyProtection="1">
      <alignment horizontal="left" vertical="center" wrapText="1"/>
      <protection hidden="1"/>
    </xf>
    <xf numFmtId="0" fontId="11" fillId="0" borderId="37" xfId="71" applyFont="1" applyFill="1" applyBorder="1" applyAlignment="1" applyProtection="1">
      <alignment horizontal="left" vertical="center" wrapText="1"/>
      <protection hidden="1"/>
    </xf>
    <xf numFmtId="0" fontId="11" fillId="0" borderId="13" xfId="71" applyFont="1" applyFill="1" applyBorder="1" applyAlignment="1" applyProtection="1">
      <alignment horizontal="left" vertical="center" wrapText="1"/>
      <protection hidden="1"/>
    </xf>
    <xf numFmtId="0" fontId="11" fillId="0" borderId="24" xfId="71" applyFont="1" applyFill="1" applyBorder="1" applyAlignment="1" applyProtection="1">
      <alignment horizontal="left" vertical="center" wrapText="1"/>
      <protection hidden="1"/>
    </xf>
    <xf numFmtId="0" fontId="11" fillId="0" borderId="34" xfId="71" applyFont="1" applyFill="1" applyBorder="1" applyAlignment="1" applyProtection="1">
      <alignment horizontal="left" vertical="center" wrapText="1"/>
      <protection hidden="1"/>
    </xf>
    <xf numFmtId="0" fontId="6" fillId="37" borderId="15" xfId="71" applyFont="1" applyFill="1" applyBorder="1" applyAlignment="1" applyProtection="1">
      <alignment horizontal="center" vertical="center" wrapText="1"/>
      <protection/>
    </xf>
    <xf numFmtId="0" fontId="6" fillId="37" borderId="24" xfId="71" applyFont="1" applyFill="1" applyBorder="1" applyAlignment="1" applyProtection="1">
      <alignment horizontal="center" vertical="center" wrapText="1"/>
      <protection/>
    </xf>
    <xf numFmtId="0" fontId="7" fillId="52" borderId="16" xfId="71" applyFont="1" applyFill="1" applyBorder="1" applyAlignment="1" applyProtection="1">
      <alignment horizontal="center" vertical="center" shrinkToFit="1"/>
      <protection/>
    </xf>
    <xf numFmtId="0" fontId="7" fillId="52" borderId="15" xfId="71" applyFont="1" applyFill="1" applyBorder="1" applyAlignment="1" applyProtection="1">
      <alignment horizontal="center" vertical="center" shrinkToFit="1"/>
      <protection/>
    </xf>
    <xf numFmtId="0" fontId="7" fillId="52" borderId="37" xfId="71" applyFont="1" applyFill="1" applyBorder="1" applyAlignment="1" applyProtection="1">
      <alignment horizontal="center" vertical="center" shrinkToFit="1"/>
      <protection/>
    </xf>
    <xf numFmtId="0" fontId="7" fillId="52" borderId="13" xfId="71" applyFont="1" applyFill="1" applyBorder="1" applyAlignment="1" applyProtection="1">
      <alignment horizontal="center" vertical="center" shrinkToFit="1"/>
      <protection/>
    </xf>
    <xf numFmtId="0" fontId="7" fillId="52" borderId="24" xfId="71" applyFont="1" applyFill="1" applyBorder="1" applyAlignment="1" applyProtection="1">
      <alignment horizontal="center" vertical="center" shrinkToFit="1"/>
      <protection/>
    </xf>
    <xf numFmtId="0" fontId="7" fillId="52" borderId="34" xfId="71" applyFont="1" applyFill="1" applyBorder="1" applyAlignment="1" applyProtection="1">
      <alignment horizontal="center" vertical="center" shrinkToFit="1"/>
      <protection/>
    </xf>
    <xf numFmtId="0" fontId="7" fillId="0" borderId="22" xfId="71" applyFont="1" applyFill="1" applyBorder="1" applyAlignment="1" applyProtection="1">
      <alignment vertical="center" wrapText="1"/>
      <protection locked="0"/>
    </xf>
    <xf numFmtId="0" fontId="7" fillId="0" borderId="15" xfId="71" applyFont="1" applyFill="1" applyBorder="1" applyAlignment="1" applyProtection="1">
      <alignment vertical="center" wrapText="1"/>
      <protection locked="0"/>
    </xf>
    <xf numFmtId="0" fontId="7" fillId="0" borderId="37" xfId="71" applyFont="1" applyFill="1" applyBorder="1" applyAlignment="1" applyProtection="1">
      <alignment vertical="center" wrapText="1"/>
      <protection locked="0"/>
    </xf>
    <xf numFmtId="0" fontId="7" fillId="0" borderId="27" xfId="71" applyFont="1" applyFill="1" applyBorder="1" applyAlignment="1" applyProtection="1">
      <alignment vertical="center" wrapText="1"/>
      <protection locked="0"/>
    </xf>
    <xf numFmtId="0" fontId="7" fillId="0" borderId="24" xfId="71" applyFont="1" applyFill="1" applyBorder="1" applyAlignment="1" applyProtection="1">
      <alignment vertical="center" wrapText="1"/>
      <protection locked="0"/>
    </xf>
    <xf numFmtId="0" fontId="7" fillId="0" borderId="34" xfId="71" applyFont="1" applyFill="1" applyBorder="1" applyAlignment="1" applyProtection="1">
      <alignment vertical="center" wrapText="1"/>
      <protection locked="0"/>
    </xf>
    <xf numFmtId="0" fontId="5" fillId="0" borderId="16" xfId="71" applyFont="1" applyFill="1" applyBorder="1" applyAlignment="1" applyProtection="1">
      <alignment horizontal="center" vertical="center" wrapText="1"/>
      <protection hidden="1"/>
    </xf>
    <xf numFmtId="0" fontId="5" fillId="0" borderId="15" xfId="71" applyFont="1" applyFill="1" applyBorder="1" applyAlignment="1" applyProtection="1">
      <alignment horizontal="center" vertical="center" wrapText="1"/>
      <protection hidden="1"/>
    </xf>
    <xf numFmtId="0" fontId="5" fillId="0" borderId="37" xfId="71" applyFont="1" applyFill="1" applyBorder="1" applyAlignment="1" applyProtection="1">
      <alignment horizontal="center" vertical="center" wrapText="1"/>
      <protection hidden="1"/>
    </xf>
    <xf numFmtId="0" fontId="5" fillId="0" borderId="13" xfId="71" applyFont="1" applyFill="1" applyBorder="1" applyAlignment="1" applyProtection="1">
      <alignment horizontal="center" vertical="center" wrapText="1"/>
      <protection hidden="1"/>
    </xf>
    <xf numFmtId="0" fontId="5" fillId="0" borderId="24" xfId="71" applyFont="1" applyFill="1" applyBorder="1" applyAlignment="1" applyProtection="1">
      <alignment horizontal="center" vertical="center" wrapText="1"/>
      <protection hidden="1"/>
    </xf>
    <xf numFmtId="0" fontId="5" fillId="0" borderId="34" xfId="71" applyFont="1" applyFill="1" applyBorder="1" applyAlignment="1" applyProtection="1">
      <alignment horizontal="center" vertical="center" wrapText="1"/>
      <protection hidden="1"/>
    </xf>
    <xf numFmtId="0" fontId="6" fillId="37" borderId="16" xfId="71" applyFont="1" applyFill="1" applyBorder="1" applyAlignment="1">
      <alignment horizontal="center" vertical="center" wrapText="1"/>
      <protection/>
    </xf>
    <xf numFmtId="0" fontId="6" fillId="37" borderId="15" xfId="71" applyFont="1" applyFill="1" applyBorder="1" applyAlignment="1">
      <alignment horizontal="center" vertical="center" wrapText="1"/>
      <protection/>
    </xf>
    <xf numFmtId="0" fontId="6" fillId="37" borderId="37" xfId="71" applyFont="1" applyFill="1" applyBorder="1" applyAlignment="1">
      <alignment horizontal="center" vertical="center" wrapText="1"/>
      <protection/>
    </xf>
    <xf numFmtId="0" fontId="6" fillId="37" borderId="13" xfId="71" applyFont="1" applyFill="1" applyBorder="1" applyAlignment="1">
      <alignment horizontal="center" vertical="center" wrapText="1"/>
      <protection/>
    </xf>
    <xf numFmtId="0" fontId="6" fillId="37" borderId="24" xfId="71" applyFont="1" applyFill="1" applyBorder="1" applyAlignment="1">
      <alignment horizontal="center" vertical="center" wrapText="1"/>
      <protection/>
    </xf>
    <xf numFmtId="0" fontId="6" fillId="37" borderId="34" xfId="71" applyFont="1" applyFill="1" applyBorder="1" applyAlignment="1">
      <alignment horizontal="center" vertical="center" wrapText="1"/>
      <protection/>
    </xf>
    <xf numFmtId="0" fontId="6" fillId="37" borderId="22" xfId="71" applyFont="1" applyFill="1" applyBorder="1" applyAlignment="1">
      <alignment horizontal="center" vertical="center" wrapText="1"/>
      <protection/>
    </xf>
    <xf numFmtId="0" fontId="6" fillId="37" borderId="27" xfId="71" applyFont="1" applyFill="1" applyBorder="1" applyAlignment="1">
      <alignment horizontal="center" vertical="center" wrapText="1"/>
      <protection/>
    </xf>
    <xf numFmtId="0" fontId="6" fillId="0" borderId="76" xfId="71" applyFont="1" applyBorder="1" applyAlignment="1">
      <alignment horizontal="center" vertical="center" wrapText="1"/>
      <protection/>
    </xf>
    <xf numFmtId="0" fontId="6" fillId="0" borderId="77" xfId="71" applyFont="1" applyBorder="1" applyAlignment="1">
      <alignment horizontal="center" vertical="center" wrapText="1"/>
      <protection/>
    </xf>
    <xf numFmtId="0" fontId="6" fillId="0" borderId="40" xfId="71" applyFont="1" applyBorder="1" applyAlignment="1">
      <alignment horizontal="center" vertical="center" wrapText="1"/>
      <protection/>
    </xf>
    <xf numFmtId="0" fontId="6" fillId="41" borderId="76" xfId="71" applyFont="1" applyFill="1" applyBorder="1" applyAlignment="1">
      <alignment horizontal="center" vertical="center" wrapText="1"/>
      <protection/>
    </xf>
    <xf numFmtId="0" fontId="6" fillId="41" borderId="77" xfId="71" applyFont="1" applyFill="1" applyBorder="1" applyAlignment="1">
      <alignment horizontal="center" vertical="center" wrapText="1"/>
      <protection/>
    </xf>
    <xf numFmtId="0" fontId="6" fillId="41" borderId="40" xfId="71" applyFont="1" applyFill="1" applyBorder="1" applyAlignment="1">
      <alignment horizontal="center" vertical="center" wrapText="1"/>
      <protection/>
    </xf>
    <xf numFmtId="0" fontId="6" fillId="41" borderId="65" xfId="71" applyFont="1" applyFill="1" applyBorder="1" applyAlignment="1">
      <alignment horizontal="center" vertical="center" wrapText="1"/>
      <protection/>
    </xf>
    <xf numFmtId="0" fontId="6" fillId="41" borderId="10" xfId="71" applyFont="1" applyFill="1" applyBorder="1" applyAlignment="1">
      <alignment horizontal="center" vertical="center" wrapText="1"/>
      <protection/>
    </xf>
    <xf numFmtId="0" fontId="6" fillId="41" borderId="31" xfId="71" applyFont="1" applyFill="1" applyBorder="1" applyAlignment="1">
      <alignment horizontal="center" vertical="center" wrapText="1"/>
      <protection/>
    </xf>
    <xf numFmtId="0" fontId="6" fillId="40" borderId="78" xfId="71" applyFont="1" applyFill="1" applyBorder="1" applyAlignment="1" applyProtection="1">
      <alignment horizontal="center" vertical="center" wrapText="1"/>
      <protection hidden="1"/>
    </xf>
    <xf numFmtId="0" fontId="6" fillId="40" borderId="77" xfId="71" applyFont="1" applyFill="1" applyBorder="1" applyAlignment="1" applyProtection="1">
      <alignment horizontal="center" vertical="center" wrapText="1"/>
      <protection hidden="1"/>
    </xf>
    <xf numFmtId="0" fontId="6" fillId="40" borderId="29" xfId="71" applyFont="1" applyFill="1" applyBorder="1" applyAlignment="1" applyProtection="1">
      <alignment horizontal="center" vertical="center" wrapText="1"/>
      <protection hidden="1"/>
    </xf>
    <xf numFmtId="0" fontId="6" fillId="40" borderId="38" xfId="71" applyFont="1" applyFill="1" applyBorder="1" applyAlignment="1" applyProtection="1">
      <alignment horizontal="center" vertical="center" wrapText="1"/>
      <protection hidden="1"/>
    </xf>
    <xf numFmtId="0" fontId="6" fillId="40" borderId="10" xfId="71" applyFont="1" applyFill="1" applyBorder="1" applyAlignment="1" applyProtection="1">
      <alignment horizontal="center" vertical="center" wrapText="1"/>
      <protection hidden="1"/>
    </xf>
    <xf numFmtId="0" fontId="6" fillId="40" borderId="14" xfId="71" applyFont="1" applyFill="1" applyBorder="1" applyAlignment="1" applyProtection="1">
      <alignment horizontal="center" vertical="center" wrapText="1"/>
      <protection hidden="1"/>
    </xf>
    <xf numFmtId="0" fontId="9" fillId="37" borderId="22" xfId="71" applyFont="1" applyFill="1" applyBorder="1" applyAlignment="1">
      <alignment horizontal="center" vertical="center" wrapText="1"/>
      <protection/>
    </xf>
    <xf numFmtId="0" fontId="9" fillId="37" borderId="15" xfId="71" applyFont="1" applyFill="1" applyBorder="1" applyAlignment="1">
      <alignment horizontal="center" vertical="center" wrapText="1"/>
      <protection/>
    </xf>
    <xf numFmtId="0" fontId="9" fillId="37" borderId="45" xfId="71" applyFont="1" applyFill="1" applyBorder="1" applyAlignment="1">
      <alignment horizontal="center" vertical="center" wrapText="1"/>
      <protection/>
    </xf>
    <xf numFmtId="0" fontId="9" fillId="37" borderId="20" xfId="71" applyFont="1" applyFill="1" applyBorder="1" applyAlignment="1">
      <alignment horizontal="center" vertical="center" wrapText="1"/>
      <protection/>
    </xf>
    <xf numFmtId="0" fontId="6" fillId="0" borderId="20" xfId="71" applyFont="1" applyFill="1" applyBorder="1" applyAlignment="1" applyProtection="1">
      <alignment horizontal="center" vertical="center" wrapText="1"/>
      <protection locked="0"/>
    </xf>
    <xf numFmtId="0" fontId="6" fillId="0" borderId="45" xfId="71" applyFont="1" applyBorder="1" applyAlignment="1">
      <alignment horizontal="center" vertical="center" wrapText="1"/>
      <protection/>
    </xf>
    <xf numFmtId="0" fontId="6" fillId="0" borderId="20" xfId="71" applyFont="1" applyBorder="1" applyAlignment="1">
      <alignment horizontal="center" vertical="center" wrapText="1"/>
      <protection/>
    </xf>
    <xf numFmtId="0" fontId="6" fillId="0" borderId="21" xfId="71" applyFont="1" applyBorder="1" applyAlignment="1">
      <alignment horizontal="center" vertical="center" wrapText="1"/>
      <protection/>
    </xf>
    <xf numFmtId="0" fontId="4" fillId="0" borderId="0" xfId="66" applyFont="1" applyAlignment="1">
      <alignment horizontal="center"/>
      <protection/>
    </xf>
    <xf numFmtId="0" fontId="4" fillId="0" borderId="20" xfId="66" applyFont="1" applyBorder="1" applyAlignment="1">
      <alignment horizontal="center"/>
      <protection/>
    </xf>
    <xf numFmtId="0" fontId="5" fillId="0" borderId="0" xfId="66" applyFont="1" applyBorder="1" applyAlignment="1">
      <alignment horizontal="center"/>
      <protection/>
    </xf>
    <xf numFmtId="0" fontId="5" fillId="0" borderId="20" xfId="66" applyFont="1" applyBorder="1" applyAlignment="1">
      <alignment horizontal="center"/>
      <protection/>
    </xf>
    <xf numFmtId="0" fontId="1" fillId="52" borderId="0" xfId="71" applyFill="1" applyAlignment="1">
      <alignment horizontal="center" vertical="center"/>
      <protection/>
    </xf>
    <xf numFmtId="0" fontId="1" fillId="52" borderId="20" xfId="71" applyFill="1" applyBorder="1" applyAlignment="1">
      <alignment horizontal="center" vertical="center"/>
      <protection/>
    </xf>
    <xf numFmtId="0" fontId="6" fillId="37" borderId="77" xfId="71" applyFont="1" applyFill="1" applyBorder="1" applyAlignment="1">
      <alignment horizontal="center" vertical="center" wrapText="1"/>
      <protection/>
    </xf>
    <xf numFmtId="0" fontId="6" fillId="37" borderId="10" xfId="71" applyFont="1" applyFill="1" applyBorder="1" applyAlignment="1">
      <alignment horizontal="center" vertical="center" wrapText="1"/>
      <protection/>
    </xf>
    <xf numFmtId="0" fontId="6" fillId="52" borderId="76" xfId="71" applyFont="1" applyFill="1" applyBorder="1" applyAlignment="1">
      <alignment horizontal="center" vertical="center" wrapText="1"/>
      <protection/>
    </xf>
    <xf numFmtId="0" fontId="6" fillId="52" borderId="77" xfId="71" applyFont="1" applyFill="1" applyBorder="1" applyAlignment="1">
      <alignment horizontal="center" vertical="center" wrapText="1"/>
      <protection/>
    </xf>
    <xf numFmtId="0" fontId="6" fillId="52" borderId="40" xfId="71" applyFont="1" applyFill="1" applyBorder="1" applyAlignment="1">
      <alignment horizontal="center" vertical="center" wrapText="1"/>
      <protection/>
    </xf>
    <xf numFmtId="0" fontId="1" fillId="37" borderId="30" xfId="71" applyFill="1" applyBorder="1" applyAlignment="1">
      <alignment horizontal="center" vertical="center" wrapText="1"/>
      <protection/>
    </xf>
    <xf numFmtId="0" fontId="1" fillId="37" borderId="79" xfId="71" applyFill="1" applyBorder="1" applyAlignment="1">
      <alignment horizontal="center" vertical="center" wrapText="1"/>
      <protection/>
    </xf>
    <xf numFmtId="0" fontId="1" fillId="37" borderId="43" xfId="71" applyFill="1" applyBorder="1" applyAlignment="1" applyProtection="1">
      <alignment horizontal="center" vertical="center" wrapText="1"/>
      <protection locked="0"/>
    </xf>
    <xf numFmtId="0" fontId="1" fillId="37" borderId="30" xfId="71" applyFill="1" applyBorder="1" applyAlignment="1" applyProtection="1">
      <alignment horizontal="center" vertical="center" wrapText="1"/>
      <protection locked="0"/>
    </xf>
    <xf numFmtId="0" fontId="41" fillId="0" borderId="33" xfId="71" applyFont="1" applyFill="1" applyBorder="1" applyAlignment="1" applyProtection="1">
      <alignment horizontal="center" vertical="center" wrapText="1"/>
      <protection locked="0"/>
    </xf>
    <xf numFmtId="0" fontId="41" fillId="0" borderId="13" xfId="71" applyFont="1" applyFill="1" applyBorder="1" applyAlignment="1" applyProtection="1">
      <alignment horizontal="center" vertical="center" wrapText="1"/>
      <protection locked="0"/>
    </xf>
    <xf numFmtId="0" fontId="41" fillId="0" borderId="10" xfId="71" applyFont="1" applyFill="1" applyBorder="1" applyAlignment="1" applyProtection="1">
      <alignment horizontal="center" vertical="center" wrapText="1"/>
      <protection locked="0"/>
    </xf>
    <xf numFmtId="0" fontId="41" fillId="0" borderId="14" xfId="71" applyFont="1" applyFill="1" applyBorder="1" applyAlignment="1" applyProtection="1">
      <alignment horizontal="center" vertical="center" wrapText="1"/>
      <protection locked="0"/>
    </xf>
    <xf numFmtId="0" fontId="6" fillId="0" borderId="0" xfId="71" applyFont="1" applyAlignment="1">
      <alignment horizontal="center" vertical="center"/>
      <protection/>
    </xf>
    <xf numFmtId="0" fontId="6" fillId="0" borderId="20" xfId="71" applyFont="1" applyBorder="1" applyAlignment="1">
      <alignment horizontal="center" vertical="center"/>
      <protection/>
    </xf>
    <xf numFmtId="0" fontId="7" fillId="0" borderId="43" xfId="71" applyFont="1" applyFill="1" applyBorder="1" applyAlignment="1" applyProtection="1">
      <alignment horizontal="center" vertical="center" wrapText="1"/>
      <protection locked="0"/>
    </xf>
    <xf numFmtId="0" fontId="7" fillId="0" borderId="30" xfId="71" applyFont="1" applyFill="1" applyBorder="1" applyAlignment="1" applyProtection="1">
      <alignment horizontal="center" vertical="center" wrapText="1"/>
      <protection locked="0"/>
    </xf>
    <xf numFmtId="0" fontId="7" fillId="0" borderId="79" xfId="71" applyFont="1" applyFill="1" applyBorder="1" applyAlignment="1" applyProtection="1">
      <alignment horizontal="center" vertical="center" wrapText="1"/>
      <protection locked="0"/>
    </xf>
    <xf numFmtId="0" fontId="7" fillId="0" borderId="18" xfId="71" applyFont="1" applyFill="1" applyBorder="1" applyAlignment="1" applyProtection="1">
      <alignment horizontal="center" vertical="center" wrapText="1"/>
      <protection locked="0"/>
    </xf>
    <xf numFmtId="0" fontId="7" fillId="0" borderId="0" xfId="71" applyFont="1" applyFill="1" applyBorder="1" applyAlignment="1" applyProtection="1">
      <alignment horizontal="center" vertical="center" wrapText="1"/>
      <protection locked="0"/>
    </xf>
    <xf numFmtId="0" fontId="7" fillId="0" borderId="32" xfId="71" applyFont="1" applyFill="1" applyBorder="1" applyAlignment="1" applyProtection="1">
      <alignment horizontal="center" vertical="center" wrapText="1"/>
      <protection locked="0"/>
    </xf>
    <xf numFmtId="0" fontId="7" fillId="0" borderId="13" xfId="71" applyFont="1" applyFill="1" applyBorder="1" applyAlignment="1" applyProtection="1">
      <alignment horizontal="center" vertical="center" wrapText="1"/>
      <protection locked="0"/>
    </xf>
    <xf numFmtId="0" fontId="7" fillId="0" borderId="24" xfId="71" applyFont="1" applyFill="1" applyBorder="1" applyAlignment="1" applyProtection="1">
      <alignment horizontal="center" vertical="center" wrapText="1"/>
      <protection locked="0"/>
    </xf>
    <xf numFmtId="0" fontId="7" fillId="0" borderId="34" xfId="71" applyFont="1" applyFill="1" applyBorder="1" applyAlignment="1" applyProtection="1">
      <alignment horizontal="center" vertical="center" wrapText="1"/>
      <protection locked="0"/>
    </xf>
    <xf numFmtId="49" fontId="7" fillId="0" borderId="42" xfId="71" applyNumberFormat="1" applyFont="1" applyFill="1" applyBorder="1" applyAlignment="1" applyProtection="1">
      <alignment horizontal="center" vertical="center" shrinkToFit="1"/>
      <protection locked="0"/>
    </xf>
    <xf numFmtId="49" fontId="7" fillId="0" borderId="30" xfId="71" applyNumberFormat="1" applyFont="1" applyFill="1" applyBorder="1" applyAlignment="1" applyProtection="1">
      <alignment horizontal="center" vertical="center" shrinkToFit="1"/>
      <protection locked="0"/>
    </xf>
    <xf numFmtId="49" fontId="7" fillId="0" borderId="79" xfId="71" applyNumberFormat="1" applyFont="1" applyFill="1" applyBorder="1" applyAlignment="1" applyProtection="1">
      <alignment horizontal="center" vertical="center" shrinkToFit="1"/>
      <protection locked="0"/>
    </xf>
    <xf numFmtId="49" fontId="7" fillId="0" borderId="26" xfId="71" applyNumberFormat="1" applyFont="1" applyFill="1" applyBorder="1" applyAlignment="1" applyProtection="1">
      <alignment horizontal="center" vertical="center" shrinkToFit="1"/>
      <protection locked="0"/>
    </xf>
    <xf numFmtId="49" fontId="7" fillId="0" borderId="0" xfId="71" applyNumberFormat="1" applyFont="1" applyFill="1" applyBorder="1" applyAlignment="1" applyProtection="1">
      <alignment horizontal="center" vertical="center" shrinkToFit="1"/>
      <protection locked="0"/>
    </xf>
    <xf numFmtId="49" fontId="7" fillId="0" borderId="32" xfId="71" applyNumberFormat="1" applyFont="1" applyFill="1" applyBorder="1" applyAlignment="1" applyProtection="1">
      <alignment horizontal="center" vertical="center" shrinkToFit="1"/>
      <protection locked="0"/>
    </xf>
    <xf numFmtId="49" fontId="7" fillId="0" borderId="27" xfId="71" applyNumberFormat="1" applyFont="1" applyFill="1" applyBorder="1" applyAlignment="1" applyProtection="1">
      <alignment horizontal="center" vertical="center" shrinkToFit="1"/>
      <protection locked="0"/>
    </xf>
    <xf numFmtId="49" fontId="7" fillId="0" borderId="24" xfId="71" applyNumberFormat="1" applyFont="1" applyFill="1" applyBorder="1" applyAlignment="1" applyProtection="1">
      <alignment horizontal="center" vertical="center" shrinkToFit="1"/>
      <protection locked="0"/>
    </xf>
    <xf numFmtId="49" fontId="7" fillId="0" borderId="34" xfId="71" applyNumberFormat="1" applyFont="1" applyFill="1" applyBorder="1" applyAlignment="1" applyProtection="1">
      <alignment horizontal="center" vertical="center" shrinkToFit="1"/>
      <protection locked="0"/>
    </xf>
    <xf numFmtId="0" fontId="7" fillId="37" borderId="34" xfId="71" applyFont="1" applyFill="1" applyBorder="1" applyAlignment="1">
      <alignment horizontal="center" vertical="center" wrapText="1"/>
      <protection/>
    </xf>
    <xf numFmtId="0" fontId="7" fillId="37" borderId="33" xfId="71" applyFont="1" applyFill="1" applyBorder="1" applyAlignment="1">
      <alignment horizontal="center" vertical="center" wrapText="1"/>
      <protection/>
    </xf>
    <xf numFmtId="0" fontId="7" fillId="37" borderId="38" xfId="71" applyFont="1" applyFill="1" applyBorder="1" applyAlignment="1">
      <alignment horizontal="center" vertical="center" wrapText="1"/>
      <protection/>
    </xf>
    <xf numFmtId="0" fontId="7" fillId="37" borderId="10" xfId="71" applyFont="1" applyFill="1" applyBorder="1" applyAlignment="1">
      <alignment horizontal="center" vertical="center" wrapText="1"/>
      <protection/>
    </xf>
    <xf numFmtId="0" fontId="1" fillId="55" borderId="16" xfId="71" applyFill="1" applyBorder="1" applyAlignment="1" applyProtection="1">
      <alignment horizontal="center" vertical="center" wrapText="1"/>
      <protection locked="0"/>
    </xf>
    <xf numFmtId="0" fontId="1" fillId="55" borderId="15" xfId="71" applyFill="1" applyBorder="1" applyAlignment="1" applyProtection="1">
      <alignment horizontal="center" vertical="center" wrapText="1"/>
      <protection locked="0"/>
    </xf>
    <xf numFmtId="0" fontId="1" fillId="55" borderId="23" xfId="71" applyFill="1" applyBorder="1" applyAlignment="1" applyProtection="1">
      <alignment horizontal="center" vertical="center" wrapText="1"/>
      <protection locked="0"/>
    </xf>
    <xf numFmtId="0" fontId="1" fillId="55" borderId="18" xfId="71" applyFill="1" applyBorder="1" applyAlignment="1" applyProtection="1">
      <alignment horizontal="center" vertical="center" wrapText="1"/>
      <protection locked="0"/>
    </xf>
    <xf numFmtId="0" fontId="1" fillId="55" borderId="0" xfId="71" applyFill="1" applyBorder="1" applyAlignment="1" applyProtection="1">
      <alignment horizontal="center" vertical="center" wrapText="1"/>
      <protection locked="0"/>
    </xf>
    <xf numFmtId="0" fontId="1" fillId="55" borderId="19" xfId="71" applyFill="1" applyBorder="1" applyAlignment="1" applyProtection="1">
      <alignment horizontal="center" vertical="center" wrapText="1"/>
      <protection locked="0"/>
    </xf>
    <xf numFmtId="0" fontId="1" fillId="55" borderId="13" xfId="71" applyFill="1" applyBorder="1" applyAlignment="1" applyProtection="1">
      <alignment horizontal="center" vertical="center" wrapText="1"/>
      <protection locked="0"/>
    </xf>
    <xf numFmtId="0" fontId="1" fillId="55" borderId="24" xfId="71" applyFill="1" applyBorder="1" applyAlignment="1" applyProtection="1">
      <alignment horizontal="center" vertical="center" wrapText="1"/>
      <protection locked="0"/>
    </xf>
    <xf numFmtId="0" fontId="1" fillId="55" borderId="25" xfId="71" applyFill="1" applyBorder="1" applyAlignment="1" applyProtection="1">
      <alignment horizontal="center" vertical="center" wrapText="1"/>
      <protection locked="0"/>
    </xf>
    <xf numFmtId="0" fontId="7" fillId="52" borderId="10" xfId="71" applyFont="1" applyFill="1" applyBorder="1" applyAlignment="1" applyProtection="1">
      <alignment horizontal="center" vertical="center" shrinkToFit="1"/>
      <protection/>
    </xf>
    <xf numFmtId="0" fontId="6" fillId="0" borderId="16" xfId="71" applyFont="1" applyFill="1" applyBorder="1" applyAlignment="1" applyProtection="1">
      <alignment horizontal="left" vertical="center" wrapText="1"/>
      <protection hidden="1"/>
    </xf>
    <xf numFmtId="0" fontId="6" fillId="0" borderId="15" xfId="71" applyFont="1" applyFill="1" applyBorder="1" applyAlignment="1" applyProtection="1">
      <alignment horizontal="left" vertical="center" wrapText="1"/>
      <protection hidden="1"/>
    </xf>
    <xf numFmtId="0" fontId="6" fillId="0" borderId="37" xfId="71" applyFont="1" applyFill="1" applyBorder="1" applyAlignment="1" applyProtection="1">
      <alignment horizontal="left" vertical="center" wrapText="1"/>
      <protection hidden="1"/>
    </xf>
    <xf numFmtId="0" fontId="6" fillId="0" borderId="13" xfId="71" applyFont="1" applyFill="1" applyBorder="1" applyAlignment="1" applyProtection="1">
      <alignment horizontal="left" vertical="center" wrapText="1"/>
      <protection hidden="1"/>
    </xf>
    <xf numFmtId="0" fontId="6" fillId="0" borderId="24" xfId="71" applyFont="1" applyFill="1" applyBorder="1" applyAlignment="1" applyProtection="1">
      <alignment horizontal="left" vertical="center" wrapText="1"/>
      <protection hidden="1"/>
    </xf>
    <xf numFmtId="0" fontId="6" fillId="0" borderId="34" xfId="71" applyFont="1" applyFill="1" applyBorder="1" applyAlignment="1" applyProtection="1">
      <alignment horizontal="left" vertical="center" wrapText="1"/>
      <protection hidden="1"/>
    </xf>
    <xf numFmtId="0" fontId="11" fillId="37" borderId="15" xfId="61" applyFont="1" applyFill="1" applyBorder="1" applyAlignment="1">
      <alignment horizontal="center" vertical="center" wrapText="1"/>
      <protection/>
    </xf>
    <xf numFmtId="0" fontId="11" fillId="37" borderId="23" xfId="61" applyFont="1" applyFill="1" applyBorder="1" applyAlignment="1">
      <alignment horizontal="center" vertical="center" wrapText="1"/>
      <protection/>
    </xf>
    <xf numFmtId="0" fontId="11" fillId="37" borderId="20" xfId="61" applyFont="1" applyFill="1" applyBorder="1" applyAlignment="1">
      <alignment horizontal="center" vertical="center" wrapText="1"/>
      <protection/>
    </xf>
    <xf numFmtId="0" fontId="11" fillId="37" borderId="21" xfId="61" applyFont="1" applyFill="1" applyBorder="1" applyAlignment="1">
      <alignment horizontal="center" vertical="center" wrapText="1"/>
      <protection/>
    </xf>
    <xf numFmtId="0" fontId="6" fillId="37" borderId="43" xfId="71" applyFont="1" applyFill="1" applyBorder="1" applyAlignment="1">
      <alignment horizontal="center" vertical="center" wrapText="1"/>
      <protection/>
    </xf>
    <xf numFmtId="0" fontId="6" fillId="37" borderId="28" xfId="71" applyFont="1" applyFill="1" applyBorder="1" applyAlignment="1">
      <alignment horizontal="center" vertical="center" wrapText="1"/>
      <protection/>
    </xf>
    <xf numFmtId="0" fontId="6" fillId="37" borderId="18" xfId="71" applyFont="1" applyFill="1" applyBorder="1" applyAlignment="1">
      <alignment horizontal="center" vertical="center" wrapText="1"/>
      <protection/>
    </xf>
    <xf numFmtId="0" fontId="6" fillId="37" borderId="19" xfId="71" applyFont="1" applyFill="1" applyBorder="1" applyAlignment="1">
      <alignment horizontal="center" vertical="center" wrapText="1"/>
      <protection/>
    </xf>
    <xf numFmtId="0" fontId="6" fillId="37" borderId="25" xfId="71" applyFont="1" applyFill="1" applyBorder="1" applyAlignment="1">
      <alignment horizontal="center" vertical="center" wrapText="1"/>
      <protection/>
    </xf>
    <xf numFmtId="49" fontId="6" fillId="37" borderId="15" xfId="71" applyNumberFormat="1" applyFont="1" applyFill="1" applyBorder="1" applyAlignment="1">
      <alignment horizontal="center" vertical="center" wrapText="1"/>
      <protection/>
    </xf>
    <xf numFmtId="49" fontId="6" fillId="37" borderId="23" xfId="71" applyNumberFormat="1" applyFont="1" applyFill="1" applyBorder="1" applyAlignment="1">
      <alignment horizontal="center" vertical="center" wrapText="1"/>
      <protection/>
    </xf>
    <xf numFmtId="49" fontId="6" fillId="37" borderId="24" xfId="71" applyNumberFormat="1" applyFont="1" applyFill="1" applyBorder="1" applyAlignment="1">
      <alignment horizontal="center" vertical="center" wrapText="1"/>
      <protection/>
    </xf>
    <xf numFmtId="49" fontId="6" fillId="37" borderId="25" xfId="71" applyNumberFormat="1" applyFont="1" applyFill="1" applyBorder="1" applyAlignment="1">
      <alignment horizontal="center" vertical="center" wrapText="1"/>
      <protection/>
    </xf>
    <xf numFmtId="0" fontId="7" fillId="37" borderId="77" xfId="71" applyNumberFormat="1" applyFont="1" applyFill="1" applyBorder="1" applyAlignment="1" applyProtection="1">
      <alignment horizontal="center" vertical="center" wrapText="1"/>
      <protection hidden="1"/>
    </xf>
    <xf numFmtId="0" fontId="7" fillId="37" borderId="10" xfId="71" applyNumberFormat="1" applyFont="1" applyFill="1" applyBorder="1" applyAlignment="1" applyProtection="1">
      <alignment horizontal="center" vertical="center" wrapText="1"/>
      <protection hidden="1"/>
    </xf>
    <xf numFmtId="0" fontId="5" fillId="0" borderId="15" xfId="71" applyNumberFormat="1" applyFont="1" applyFill="1" applyBorder="1" applyAlignment="1" applyProtection="1">
      <alignment horizontal="center" vertical="center" wrapText="1"/>
      <protection hidden="1"/>
    </xf>
    <xf numFmtId="0" fontId="5" fillId="0" borderId="24" xfId="71" applyNumberFormat="1" applyFont="1" applyFill="1" applyBorder="1" applyAlignment="1" applyProtection="1">
      <alignment horizontal="center" vertical="center" wrapText="1"/>
      <protection hidden="1"/>
    </xf>
    <xf numFmtId="186" fontId="7" fillId="0" borderId="77" xfId="71" applyNumberFormat="1" applyFont="1" applyFill="1" applyBorder="1" applyAlignment="1" applyProtection="1">
      <alignment horizontal="center" vertical="center" wrapText="1"/>
      <protection locked="0"/>
    </xf>
    <xf numFmtId="186" fontId="7" fillId="0" borderId="10" xfId="71" applyNumberFormat="1" applyFont="1" applyFill="1" applyBorder="1" applyAlignment="1" applyProtection="1">
      <alignment horizontal="center" vertical="center" wrapText="1"/>
      <protection locked="0"/>
    </xf>
    <xf numFmtId="0" fontId="6" fillId="37" borderId="15" xfId="71" applyFont="1" applyFill="1" applyBorder="1" applyAlignment="1" applyProtection="1">
      <alignment horizontal="center" vertical="center" shrinkToFit="1"/>
      <protection/>
    </xf>
    <xf numFmtId="0" fontId="6" fillId="37" borderId="24" xfId="71" applyFont="1" applyFill="1" applyBorder="1" applyAlignment="1" applyProtection="1">
      <alignment horizontal="center" vertical="center" shrinkToFit="1"/>
      <protection/>
    </xf>
    <xf numFmtId="0" fontId="5" fillId="37" borderId="15" xfId="71" applyFont="1" applyFill="1" applyBorder="1" applyAlignment="1" applyProtection="1">
      <alignment horizontal="center" vertical="center" wrapText="1"/>
      <protection/>
    </xf>
    <xf numFmtId="0" fontId="5" fillId="37" borderId="24" xfId="71" applyFont="1" applyFill="1" applyBorder="1" applyAlignment="1" applyProtection="1">
      <alignment horizontal="center" vertical="center" wrapText="1"/>
      <protection/>
    </xf>
    <xf numFmtId="0" fontId="5" fillId="37" borderId="15" xfId="71" applyFont="1" applyFill="1" applyBorder="1" applyAlignment="1" applyProtection="1">
      <alignment horizontal="left" vertical="center" wrapText="1"/>
      <protection/>
    </xf>
    <xf numFmtId="0" fontId="5" fillId="37" borderId="23" xfId="71" applyFont="1" applyFill="1" applyBorder="1" applyAlignment="1" applyProtection="1">
      <alignment horizontal="left" vertical="center" wrapText="1"/>
      <protection/>
    </xf>
    <xf numFmtId="0" fontId="5" fillId="37" borderId="24" xfId="71" applyFont="1" applyFill="1" applyBorder="1" applyAlignment="1" applyProtection="1">
      <alignment horizontal="left" vertical="center" wrapText="1"/>
      <protection/>
    </xf>
    <xf numFmtId="0" fontId="5" fillId="37" borderId="25" xfId="71" applyFont="1" applyFill="1" applyBorder="1" applyAlignment="1" applyProtection="1">
      <alignment horizontal="left" vertical="center" wrapText="1"/>
      <protection/>
    </xf>
    <xf numFmtId="0" fontId="7" fillId="0" borderId="16" xfId="71" applyFont="1" applyFill="1" applyBorder="1" applyAlignment="1" applyProtection="1">
      <alignment horizontal="center" vertical="center" shrinkToFit="1"/>
      <protection locked="0"/>
    </xf>
    <xf numFmtId="0" fontId="7" fillId="0" borderId="15" xfId="71" applyFont="1" applyFill="1" applyBorder="1" applyAlignment="1" applyProtection="1">
      <alignment horizontal="center" vertical="center" shrinkToFit="1"/>
      <protection locked="0"/>
    </xf>
    <xf numFmtId="0" fontId="7" fillId="0" borderId="13" xfId="71" applyFont="1" applyFill="1" applyBorder="1" applyAlignment="1" applyProtection="1">
      <alignment horizontal="center" vertical="center" shrinkToFit="1"/>
      <protection locked="0"/>
    </xf>
    <xf numFmtId="0" fontId="7" fillId="0" borderId="24" xfId="71" applyFont="1" applyFill="1" applyBorder="1" applyAlignment="1" applyProtection="1">
      <alignment horizontal="center" vertical="center" shrinkToFit="1"/>
      <protection locked="0"/>
    </xf>
    <xf numFmtId="0" fontId="6" fillId="37" borderId="15" xfId="71" applyFont="1" applyFill="1" applyBorder="1" applyAlignment="1" applyProtection="1">
      <alignment horizontal="center" vertical="center" wrapText="1"/>
      <protection locked="0"/>
    </xf>
    <xf numFmtId="0" fontId="6" fillId="37" borderId="37" xfId="71" applyFont="1" applyFill="1" applyBorder="1" applyAlignment="1" applyProtection="1">
      <alignment horizontal="center" vertical="center" wrapText="1"/>
      <protection locked="0"/>
    </xf>
    <xf numFmtId="0" fontId="6" fillId="37" borderId="24" xfId="71" applyFont="1" applyFill="1" applyBorder="1" applyAlignment="1" applyProtection="1">
      <alignment horizontal="center" vertical="center" wrapText="1"/>
      <protection locked="0"/>
    </xf>
    <xf numFmtId="0" fontId="6" fillId="37" borderId="34" xfId="71" applyFont="1" applyFill="1" applyBorder="1" applyAlignment="1" applyProtection="1">
      <alignment horizontal="center" vertical="center" wrapText="1"/>
      <protection locked="0"/>
    </xf>
    <xf numFmtId="0" fontId="32" fillId="0" borderId="15" xfId="61" applyFont="1" applyBorder="1" applyAlignment="1" applyProtection="1">
      <alignment horizontal="center" vertical="center" wrapText="1"/>
      <protection locked="0"/>
    </xf>
    <xf numFmtId="0" fontId="32" fillId="0" borderId="20" xfId="61" applyFont="1" applyBorder="1" applyAlignment="1" applyProtection="1">
      <alignment horizontal="center" vertical="center" wrapText="1"/>
      <protection locked="0"/>
    </xf>
    <xf numFmtId="0" fontId="6" fillId="38" borderId="78" xfId="71" applyFont="1" applyFill="1" applyBorder="1" applyAlignment="1">
      <alignment horizontal="center" vertical="center" wrapText="1"/>
      <protection/>
    </xf>
    <xf numFmtId="0" fontId="6" fillId="38" borderId="77" xfId="71" applyFont="1" applyFill="1" applyBorder="1" applyAlignment="1">
      <alignment horizontal="center" vertical="center" wrapText="1"/>
      <protection/>
    </xf>
    <xf numFmtId="0" fontId="6" fillId="38" borderId="40" xfId="71" applyFont="1" applyFill="1" applyBorder="1" applyAlignment="1">
      <alignment horizontal="center" vertical="center" wrapText="1"/>
      <protection/>
    </xf>
    <xf numFmtId="0" fontId="6" fillId="38" borderId="38" xfId="71" applyFont="1" applyFill="1" applyBorder="1" applyAlignment="1">
      <alignment horizontal="center" vertical="center" wrapText="1"/>
      <protection/>
    </xf>
    <xf numFmtId="0" fontId="6" fillId="38" borderId="10" xfId="71" applyFont="1" applyFill="1" applyBorder="1" applyAlignment="1">
      <alignment horizontal="center" vertical="center" wrapText="1"/>
      <protection/>
    </xf>
    <xf numFmtId="0" fontId="6" fillId="38" borderId="31" xfId="71" applyFont="1" applyFill="1" applyBorder="1" applyAlignment="1">
      <alignment horizontal="center" vertical="center" wrapText="1"/>
      <protection/>
    </xf>
    <xf numFmtId="0" fontId="6" fillId="0" borderId="37" xfId="71" applyFont="1" applyFill="1" applyBorder="1" applyAlignment="1" applyProtection="1">
      <alignment horizontal="center" vertical="center" wrapText="1"/>
      <protection locked="0"/>
    </xf>
    <xf numFmtId="0" fontId="6" fillId="0" borderId="34" xfId="71" applyFont="1" applyFill="1" applyBorder="1" applyAlignment="1" applyProtection="1">
      <alignment horizontal="center" vertical="center" wrapText="1"/>
      <protection locked="0"/>
    </xf>
    <xf numFmtId="0" fontId="9" fillId="0" borderId="30" xfId="71" applyFont="1" applyBorder="1" applyAlignment="1">
      <alignment horizontal="right" vertical="center" wrapText="1"/>
      <protection/>
    </xf>
    <xf numFmtId="0" fontId="7" fillId="38" borderId="0" xfId="71" applyFont="1" applyFill="1" applyBorder="1" applyAlignment="1">
      <alignment horizontal="center" vertical="center" wrapText="1"/>
      <protection/>
    </xf>
    <xf numFmtId="0" fontId="7" fillId="38" borderId="24" xfId="71" applyFont="1" applyFill="1" applyBorder="1" applyAlignment="1">
      <alignment horizontal="center" vertical="center" wrapText="1"/>
      <protection/>
    </xf>
    <xf numFmtId="0" fontId="6" fillId="38" borderId="15" xfId="71" applyFont="1" applyFill="1" applyBorder="1" applyAlignment="1" applyProtection="1">
      <alignment horizontal="center" vertical="center" wrapText="1"/>
      <protection locked="0"/>
    </xf>
    <xf numFmtId="0" fontId="6" fillId="38" borderId="24" xfId="71" applyFont="1" applyFill="1" applyBorder="1" applyAlignment="1" applyProtection="1">
      <alignment horizontal="center" vertical="center" wrapText="1"/>
      <protection locked="0"/>
    </xf>
    <xf numFmtId="184" fontId="6" fillId="0" borderId="23" xfId="71" applyNumberFormat="1" applyFont="1" applyBorder="1" applyAlignment="1" applyProtection="1">
      <alignment horizontal="center" vertical="center" wrapText="1"/>
      <protection locked="0"/>
    </xf>
    <xf numFmtId="184" fontId="6" fillId="0" borderId="25" xfId="71" applyNumberFormat="1" applyFont="1" applyBorder="1" applyAlignment="1" applyProtection="1">
      <alignment horizontal="center" vertical="center" wrapText="1"/>
      <protection locked="0"/>
    </xf>
    <xf numFmtId="0" fontId="5" fillId="0" borderId="38" xfId="71" applyFont="1" applyFill="1" applyBorder="1" applyAlignment="1" applyProtection="1">
      <alignment horizontal="center" vertical="center" shrinkToFit="1"/>
      <protection locked="0"/>
    </xf>
    <xf numFmtId="0" fontId="5" fillId="0" borderId="10" xfId="71" applyFont="1" applyFill="1" applyBorder="1" applyAlignment="1" applyProtection="1">
      <alignment horizontal="center" vertical="center" shrinkToFit="1"/>
      <protection locked="0"/>
    </xf>
    <xf numFmtId="0" fontId="5" fillId="0" borderId="31" xfId="71" applyFont="1" applyFill="1" applyBorder="1" applyAlignment="1" applyProtection="1">
      <alignment horizontal="center" vertical="center" shrinkToFit="1"/>
      <protection locked="0"/>
    </xf>
    <xf numFmtId="184" fontId="6" fillId="0" borderId="22" xfId="71" applyNumberFormat="1" applyFont="1" applyBorder="1" applyAlignment="1" applyProtection="1">
      <alignment horizontal="center" vertical="center" wrapText="1"/>
      <protection locked="0"/>
    </xf>
    <xf numFmtId="184" fontId="6" fillId="0" borderId="27" xfId="71" applyNumberFormat="1" applyFont="1" applyBorder="1" applyAlignment="1" applyProtection="1">
      <alignment horizontal="center" vertical="center" wrapText="1"/>
      <protection locked="0"/>
    </xf>
    <xf numFmtId="0" fontId="6" fillId="38" borderId="16" xfId="71" applyFont="1" applyFill="1" applyBorder="1" applyAlignment="1">
      <alignment horizontal="center" vertical="center" wrapText="1"/>
      <protection/>
    </xf>
    <xf numFmtId="0" fontId="6" fillId="38" borderId="23" xfId="71" applyFont="1" applyFill="1" applyBorder="1" applyAlignment="1">
      <alignment horizontal="center" vertical="center" wrapText="1"/>
      <protection/>
    </xf>
    <xf numFmtId="0" fontId="6" fillId="38" borderId="13" xfId="71" applyFont="1" applyFill="1" applyBorder="1" applyAlignment="1">
      <alignment horizontal="center" vertical="center" wrapText="1"/>
      <protection/>
    </xf>
    <xf numFmtId="0" fontId="5" fillId="38" borderId="23" xfId="71" applyFont="1" applyFill="1" applyBorder="1" applyAlignment="1">
      <alignment horizontal="center" vertical="center" wrapText="1"/>
      <protection/>
    </xf>
    <xf numFmtId="0" fontId="5" fillId="38" borderId="25" xfId="71" applyFont="1" applyFill="1" applyBorder="1" applyAlignment="1">
      <alignment horizontal="center" vertical="center" wrapText="1"/>
      <protection/>
    </xf>
    <xf numFmtId="0" fontId="1" fillId="42" borderId="26" xfId="71" applyFill="1" applyBorder="1" applyAlignment="1">
      <alignment horizontal="center" vertical="center" wrapText="1"/>
      <protection/>
    </xf>
    <xf numFmtId="0" fontId="1" fillId="42" borderId="0" xfId="71" applyFill="1" applyBorder="1" applyAlignment="1">
      <alignment horizontal="center" vertical="center" wrapText="1"/>
      <protection/>
    </xf>
    <xf numFmtId="0" fontId="1" fillId="42" borderId="19" xfId="71" applyFill="1" applyBorder="1" applyAlignment="1">
      <alignment horizontal="center" vertical="center" wrapText="1"/>
      <protection/>
    </xf>
    <xf numFmtId="0" fontId="12" fillId="0" borderId="24" xfId="71" applyFont="1" applyFill="1" applyBorder="1" applyAlignment="1" applyProtection="1">
      <alignment horizontal="center" vertical="center" wrapText="1"/>
      <protection locked="0"/>
    </xf>
    <xf numFmtId="0" fontId="9" fillId="40" borderId="23" xfId="71" applyFont="1" applyFill="1" applyBorder="1" applyAlignment="1">
      <alignment vertical="center" wrapText="1"/>
      <protection/>
    </xf>
    <xf numFmtId="0" fontId="5" fillId="38" borderId="15" xfId="71" applyFont="1" applyFill="1" applyBorder="1" applyAlignment="1">
      <alignment horizontal="center" vertical="center" wrapText="1"/>
      <protection/>
    </xf>
    <xf numFmtId="0" fontId="6" fillId="40" borderId="26" xfId="71" applyFont="1" applyFill="1" applyBorder="1" applyAlignment="1">
      <alignment horizontal="center" vertical="center" wrapText="1"/>
      <protection/>
    </xf>
    <xf numFmtId="0" fontId="12" fillId="38" borderId="26" xfId="71" applyFont="1" applyFill="1" applyBorder="1" applyAlignment="1">
      <alignment horizontal="center" vertical="center" wrapText="1"/>
      <protection/>
    </xf>
    <xf numFmtId="0" fontId="12" fillId="38" borderId="0" xfId="71" applyFont="1" applyFill="1" applyBorder="1" applyAlignment="1">
      <alignment horizontal="center" vertical="center" wrapText="1"/>
      <protection/>
    </xf>
    <xf numFmtId="22" fontId="5" fillId="37" borderId="0" xfId="71" applyNumberFormat="1" applyFont="1" applyFill="1" applyAlignment="1">
      <alignment horizontal="center" vertical="center"/>
      <protection/>
    </xf>
    <xf numFmtId="49" fontId="7" fillId="52" borderId="16" xfId="71" applyNumberFormat="1" applyFont="1" applyFill="1" applyBorder="1" applyAlignment="1" applyProtection="1">
      <alignment horizontal="center" vertical="center" wrapText="1"/>
      <protection/>
    </xf>
    <xf numFmtId="0" fontId="0" fillId="0" borderId="15"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13" xfId="0" applyBorder="1" applyAlignment="1" applyProtection="1">
      <alignment vertical="center" wrapText="1"/>
      <protection/>
    </xf>
    <xf numFmtId="0" fontId="0" fillId="0" borderId="24" xfId="0" applyBorder="1" applyAlignment="1" applyProtection="1">
      <alignment vertical="center" wrapText="1"/>
      <protection/>
    </xf>
    <xf numFmtId="0" fontId="0" fillId="0" borderId="34" xfId="0" applyBorder="1" applyAlignment="1" applyProtection="1">
      <alignment vertical="center" wrapText="1"/>
      <protection/>
    </xf>
    <xf numFmtId="0" fontId="32" fillId="52" borderId="16" xfId="71" applyFont="1" applyFill="1" applyBorder="1" applyAlignment="1" applyProtection="1">
      <alignment horizontal="center" vertical="center" wrapText="1"/>
      <protection/>
    </xf>
    <xf numFmtId="0" fontId="32" fillId="52" borderId="15" xfId="71" applyFont="1" applyFill="1" applyBorder="1" applyAlignment="1" applyProtection="1">
      <alignment horizontal="center" vertical="center" wrapText="1"/>
      <protection/>
    </xf>
    <xf numFmtId="0" fontId="32" fillId="52" borderId="37" xfId="71" applyFont="1" applyFill="1" applyBorder="1" applyAlignment="1" applyProtection="1">
      <alignment horizontal="center" vertical="center" wrapText="1"/>
      <protection/>
    </xf>
    <xf numFmtId="0" fontId="32" fillId="52" borderId="13" xfId="71" applyFont="1" applyFill="1" applyBorder="1" applyAlignment="1" applyProtection="1">
      <alignment horizontal="center" vertical="center" wrapText="1"/>
      <protection/>
    </xf>
    <xf numFmtId="0" fontId="32" fillId="52" borderId="24" xfId="71" applyFont="1" applyFill="1" applyBorder="1" applyAlignment="1" applyProtection="1">
      <alignment horizontal="center" vertical="center" wrapText="1"/>
      <protection/>
    </xf>
    <xf numFmtId="0" fontId="32" fillId="52" borderId="34" xfId="71" applyFont="1" applyFill="1" applyBorder="1" applyAlignment="1" applyProtection="1">
      <alignment horizontal="center" vertical="center" wrapText="1"/>
      <protection/>
    </xf>
    <xf numFmtId="0" fontId="6" fillId="40" borderId="15" xfId="71" applyFont="1" applyFill="1" applyBorder="1" applyAlignment="1">
      <alignment vertical="center" wrapText="1"/>
      <protection/>
    </xf>
    <xf numFmtId="0" fontId="6" fillId="40" borderId="24" xfId="71" applyFont="1" applyFill="1" applyBorder="1" applyAlignment="1">
      <alignment vertical="center" wrapText="1"/>
      <protection/>
    </xf>
    <xf numFmtId="0" fontId="6" fillId="55" borderId="10" xfId="66" applyFont="1" applyFill="1" applyBorder="1" applyAlignment="1">
      <alignment horizontal="center" vertical="center" wrapText="1"/>
      <protection/>
    </xf>
    <xf numFmtId="0" fontId="6" fillId="40" borderId="76" xfId="71" applyFont="1" applyFill="1" applyBorder="1" applyAlignment="1" applyProtection="1">
      <alignment horizontal="center" vertical="center" wrapText="1"/>
      <protection hidden="1"/>
    </xf>
    <xf numFmtId="0" fontId="6" fillId="40" borderId="40" xfId="71" applyFont="1" applyFill="1" applyBorder="1" applyAlignment="1" applyProtection="1">
      <alignment horizontal="center" vertical="center" wrapText="1"/>
      <protection hidden="1"/>
    </xf>
    <xf numFmtId="0" fontId="6" fillId="40" borderId="65" xfId="71" applyFont="1" applyFill="1" applyBorder="1" applyAlignment="1" applyProtection="1">
      <alignment horizontal="center" vertical="center" wrapText="1"/>
      <protection hidden="1"/>
    </xf>
    <xf numFmtId="0" fontId="6" fillId="40" borderId="31" xfId="71" applyFont="1" applyFill="1" applyBorder="1" applyAlignment="1" applyProtection="1">
      <alignment horizontal="center" vertical="center" wrapText="1"/>
      <protection hidden="1"/>
    </xf>
    <xf numFmtId="0" fontId="5" fillId="0" borderId="65" xfId="71" applyFont="1" applyFill="1" applyBorder="1" applyAlignment="1" applyProtection="1">
      <alignment horizontal="center" vertical="center" shrinkToFit="1"/>
      <protection locked="0"/>
    </xf>
    <xf numFmtId="0" fontId="6" fillId="0" borderId="15" xfId="71" applyFont="1" applyBorder="1" applyAlignment="1" applyProtection="1">
      <alignment horizontal="center" vertical="center" wrapText="1"/>
      <protection locked="0"/>
    </xf>
    <xf numFmtId="0" fontId="6" fillId="0" borderId="20" xfId="71" applyFont="1" applyBorder="1" applyAlignment="1" applyProtection="1">
      <alignment horizontal="center" vertical="center" wrapText="1"/>
      <protection locked="0"/>
    </xf>
    <xf numFmtId="0" fontId="5" fillId="53" borderId="65" xfId="62" applyFont="1" applyFill="1" applyBorder="1" applyAlignment="1">
      <alignment horizontal="center" vertical="center" wrapText="1"/>
      <protection/>
    </xf>
    <xf numFmtId="0" fontId="5" fillId="53" borderId="10" xfId="62" applyFont="1" applyFill="1" applyBorder="1" applyAlignment="1">
      <alignment horizontal="center" vertical="center" wrapText="1"/>
      <protection/>
    </xf>
    <xf numFmtId="0" fontId="5" fillId="53" borderId="31" xfId="62" applyFont="1" applyFill="1" applyBorder="1" applyAlignment="1">
      <alignment horizontal="center" vertical="center" wrapText="1"/>
      <protection/>
    </xf>
    <xf numFmtId="0" fontId="5" fillId="53" borderId="62" xfId="62" applyFont="1" applyFill="1" applyBorder="1" applyAlignment="1">
      <alignment horizontal="center" vertical="center" wrapText="1"/>
      <protection/>
    </xf>
    <xf numFmtId="0" fontId="5" fillId="53" borderId="63" xfId="62" applyFont="1" applyFill="1" applyBorder="1" applyAlignment="1">
      <alignment horizontal="center" vertical="center" wrapText="1"/>
      <protection/>
    </xf>
    <xf numFmtId="0" fontId="5" fillId="53" borderId="64" xfId="62" applyFont="1" applyFill="1" applyBorder="1" applyAlignment="1">
      <alignment horizontal="center" vertical="center" wrapText="1"/>
      <protection/>
    </xf>
    <xf numFmtId="31" fontId="9" fillId="0" borderId="44" xfId="62" applyNumberFormat="1" applyFont="1" applyFill="1" applyBorder="1" applyAlignment="1" applyProtection="1">
      <alignment horizontal="center" vertical="center" wrapText="1"/>
      <protection/>
    </xf>
    <xf numFmtId="31" fontId="9" fillId="0" borderId="80" xfId="62" applyNumberFormat="1" applyFont="1" applyFill="1" applyBorder="1" applyAlignment="1" applyProtection="1">
      <alignment horizontal="center" vertical="center" wrapText="1"/>
      <protection/>
    </xf>
    <xf numFmtId="0" fontId="0" fillId="0" borderId="16" xfId="62" applyFill="1" applyBorder="1" applyAlignment="1" applyProtection="1">
      <alignment vertical="center" shrinkToFit="1"/>
      <protection locked="0"/>
    </xf>
    <xf numFmtId="0" fontId="0" fillId="0" borderId="15" xfId="62" applyFill="1" applyBorder="1" applyAlignment="1" applyProtection="1">
      <alignment vertical="center" shrinkToFit="1"/>
      <protection locked="0"/>
    </xf>
    <xf numFmtId="0" fontId="0" fillId="0" borderId="37" xfId="62" applyFill="1" applyBorder="1" applyAlignment="1" applyProtection="1">
      <alignment vertical="center" shrinkToFit="1"/>
      <protection locked="0"/>
    </xf>
    <xf numFmtId="0" fontId="0" fillId="0" borderId="61" xfId="62" applyFill="1" applyBorder="1" applyAlignment="1" applyProtection="1">
      <alignment vertical="center" shrinkToFit="1"/>
      <protection locked="0"/>
    </xf>
    <xf numFmtId="0" fontId="0" fillId="0" borderId="20" xfId="62" applyFill="1" applyBorder="1" applyAlignment="1" applyProtection="1">
      <alignment vertical="center" shrinkToFit="1"/>
      <protection locked="0"/>
    </xf>
    <xf numFmtId="0" fontId="0" fillId="0" borderId="81" xfId="62" applyFill="1" applyBorder="1" applyAlignment="1" applyProtection="1">
      <alignment vertical="center" shrinkToFit="1"/>
      <protection locked="0"/>
    </xf>
    <xf numFmtId="0" fontId="9" fillId="0" borderId="82" xfId="62" applyFont="1" applyBorder="1" applyAlignment="1" applyProtection="1">
      <alignment vertical="center" wrapText="1"/>
      <protection locked="0"/>
    </xf>
    <xf numFmtId="0" fontId="9" fillId="0" borderId="41" xfId="62" applyFont="1" applyBorder="1" applyAlignment="1" applyProtection="1">
      <alignment vertical="center" wrapText="1"/>
      <protection locked="0"/>
    </xf>
    <xf numFmtId="0" fontId="9" fillId="0" borderId="83" xfId="62" applyFont="1" applyBorder="1" applyAlignment="1" applyProtection="1">
      <alignment vertical="center" wrapText="1"/>
      <protection locked="0"/>
    </xf>
    <xf numFmtId="0" fontId="9" fillId="35" borderId="42" xfId="62" applyFont="1" applyFill="1" applyBorder="1" applyAlignment="1" applyProtection="1">
      <alignment horizontal="center" vertical="center" wrapText="1"/>
      <protection/>
    </xf>
    <xf numFmtId="0" fontId="9" fillId="35" borderId="30" xfId="62" applyFont="1" applyFill="1" applyBorder="1" applyAlignment="1" applyProtection="1">
      <alignment horizontal="center" vertical="center" wrapText="1"/>
      <protection/>
    </xf>
    <xf numFmtId="0" fontId="9" fillId="35" borderId="28" xfId="62" applyFont="1" applyFill="1" applyBorder="1" applyAlignment="1" applyProtection="1">
      <alignment horizontal="center" vertical="center" wrapText="1"/>
      <protection/>
    </xf>
    <xf numFmtId="0" fontId="9" fillId="35" borderId="45" xfId="62" applyFont="1" applyFill="1" applyBorder="1" applyAlignment="1" applyProtection="1">
      <alignment horizontal="center" vertical="center" wrapText="1"/>
      <protection/>
    </xf>
    <xf numFmtId="0" fontId="9" fillId="35" borderId="20" xfId="62" applyFont="1" applyFill="1" applyBorder="1" applyAlignment="1" applyProtection="1">
      <alignment horizontal="center" vertical="center" wrapText="1"/>
      <protection/>
    </xf>
    <xf numFmtId="0" fontId="9" fillId="35" borderId="21" xfId="62" applyFont="1" applyFill="1" applyBorder="1" applyAlignment="1" applyProtection="1">
      <alignment horizontal="center" vertical="center" wrapText="1"/>
      <protection/>
    </xf>
    <xf numFmtId="0" fontId="0" fillId="52" borderId="42" xfId="62" applyFill="1" applyBorder="1" applyAlignment="1" applyProtection="1">
      <alignment horizontal="center" vertical="center" wrapText="1"/>
      <protection/>
    </xf>
    <xf numFmtId="0" fontId="0" fillId="52" borderId="30" xfId="62" applyFill="1" applyBorder="1" applyAlignment="1" applyProtection="1">
      <alignment horizontal="center" vertical="center" wrapText="1"/>
      <protection/>
    </xf>
    <xf numFmtId="0" fontId="0" fillId="52" borderId="79" xfId="62" applyFill="1" applyBorder="1" applyAlignment="1" applyProtection="1">
      <alignment horizontal="center" vertical="center" wrapText="1"/>
      <protection/>
    </xf>
    <xf numFmtId="0" fontId="0" fillId="52" borderId="27" xfId="62" applyFill="1" applyBorder="1" applyAlignment="1" applyProtection="1">
      <alignment horizontal="center" vertical="center" wrapText="1"/>
      <protection/>
    </xf>
    <xf numFmtId="0" fontId="0" fillId="52" borderId="24" xfId="62" applyFill="1" applyBorder="1" applyAlignment="1" applyProtection="1">
      <alignment horizontal="center" vertical="center" wrapText="1"/>
      <protection/>
    </xf>
    <xf numFmtId="0" fontId="0" fillId="52" borderId="34" xfId="62" applyFill="1" applyBorder="1" applyAlignment="1" applyProtection="1">
      <alignment horizontal="center" vertical="center" wrapText="1"/>
      <protection/>
    </xf>
    <xf numFmtId="0" fontId="5" fillId="0" borderId="42" xfId="62" applyFont="1" applyBorder="1" applyAlignment="1" applyProtection="1">
      <alignment vertical="top" wrapText="1"/>
      <protection locked="0"/>
    </xf>
    <xf numFmtId="0" fontId="5" fillId="0" borderId="30" xfId="62" applyFont="1" applyBorder="1" applyAlignment="1" applyProtection="1">
      <alignment vertical="top" wrapText="1"/>
      <protection locked="0"/>
    </xf>
    <xf numFmtId="0" fontId="5" fillId="0" borderId="28" xfId="62" applyFont="1" applyBorder="1" applyAlignment="1" applyProtection="1">
      <alignment vertical="top" wrapText="1"/>
      <protection locked="0"/>
    </xf>
    <xf numFmtId="0" fontId="5" fillId="0" borderId="26" xfId="62" applyFont="1" applyBorder="1" applyAlignment="1" applyProtection="1">
      <alignment vertical="top" wrapText="1"/>
      <protection locked="0"/>
    </xf>
    <xf numFmtId="0" fontId="5" fillId="0" borderId="0" xfId="62" applyFont="1" applyBorder="1" applyAlignment="1" applyProtection="1">
      <alignment vertical="top" wrapText="1"/>
      <protection locked="0"/>
    </xf>
    <xf numFmtId="0" fontId="5" fillId="0" borderId="19" xfId="62" applyFont="1" applyBorder="1" applyAlignment="1" applyProtection="1">
      <alignment vertical="top" wrapText="1"/>
      <protection locked="0"/>
    </xf>
    <xf numFmtId="0" fontId="5" fillId="0" borderId="45" xfId="62" applyFont="1" applyBorder="1" applyAlignment="1" applyProtection="1">
      <alignment vertical="top" wrapText="1"/>
      <protection locked="0"/>
    </xf>
    <xf numFmtId="0" fontId="5" fillId="0" borderId="20" xfId="62" applyFont="1" applyBorder="1" applyAlignment="1" applyProtection="1">
      <alignment vertical="top" wrapText="1"/>
      <protection locked="0"/>
    </xf>
    <xf numFmtId="0" fontId="5" fillId="0" borderId="21" xfId="62" applyFont="1" applyBorder="1" applyAlignment="1" applyProtection="1">
      <alignment vertical="top" wrapText="1"/>
      <protection locked="0"/>
    </xf>
    <xf numFmtId="0" fontId="9" fillId="53" borderId="42" xfId="62" applyFont="1" applyFill="1" applyBorder="1" applyAlignment="1" applyProtection="1">
      <alignment horizontal="center" vertical="center" shrinkToFit="1"/>
      <protection locked="0"/>
    </xf>
    <xf numFmtId="0" fontId="9" fillId="53" borderId="30" xfId="62" applyFont="1" applyFill="1" applyBorder="1" applyAlignment="1" applyProtection="1">
      <alignment horizontal="center" vertical="center" shrinkToFit="1"/>
      <protection locked="0"/>
    </xf>
    <xf numFmtId="0" fontId="9" fillId="38" borderId="84" xfId="62" applyFont="1" applyFill="1" applyBorder="1" applyAlignment="1">
      <alignment horizontal="center" vertical="center" shrinkToFit="1"/>
      <protection/>
    </xf>
    <xf numFmtId="0" fontId="9" fillId="38" borderId="46" xfId="62" applyFont="1" applyFill="1" applyBorder="1" applyAlignment="1">
      <alignment horizontal="center" vertical="center" shrinkToFit="1"/>
      <protection/>
    </xf>
    <xf numFmtId="0" fontId="9" fillId="38" borderId="78" xfId="62" applyFont="1" applyFill="1" applyBorder="1" applyAlignment="1">
      <alignment horizontal="center" vertical="center" shrinkToFit="1"/>
      <protection/>
    </xf>
    <xf numFmtId="0" fontId="5" fillId="53" borderId="42" xfId="62" applyFont="1" applyFill="1" applyBorder="1" applyAlignment="1">
      <alignment horizontal="center" vertical="top" wrapText="1"/>
      <protection/>
    </xf>
    <xf numFmtId="0" fontId="5" fillId="53" borderId="30" xfId="62" applyFont="1" applyFill="1" applyBorder="1" applyAlignment="1">
      <alignment horizontal="center" vertical="top" wrapText="1"/>
      <protection/>
    </xf>
    <xf numFmtId="0" fontId="5" fillId="53" borderId="28" xfId="62" applyFont="1" applyFill="1" applyBorder="1" applyAlignment="1">
      <alignment horizontal="center" vertical="top" wrapText="1"/>
      <protection/>
    </xf>
    <xf numFmtId="0" fontId="5" fillId="53" borderId="45" xfId="62" applyFont="1" applyFill="1" applyBorder="1" applyAlignment="1">
      <alignment horizontal="center" vertical="top" wrapText="1"/>
      <protection/>
    </xf>
    <xf numFmtId="0" fontId="5" fillId="53" borderId="20" xfId="62" applyFont="1" applyFill="1" applyBorder="1" applyAlignment="1">
      <alignment horizontal="center" vertical="top" wrapText="1"/>
      <protection/>
    </xf>
    <xf numFmtId="0" fontId="5" fillId="53" borderId="21" xfId="62" applyFont="1" applyFill="1" applyBorder="1" applyAlignment="1">
      <alignment horizontal="center" vertical="top" wrapText="1"/>
      <protection/>
    </xf>
    <xf numFmtId="0" fontId="0" fillId="0" borderId="10" xfId="62" applyFill="1" applyBorder="1" applyAlignment="1" applyProtection="1">
      <alignment vertical="center" shrinkToFit="1"/>
      <protection locked="0"/>
    </xf>
    <xf numFmtId="0" fontId="0" fillId="0" borderId="31" xfId="62" applyFill="1" applyBorder="1" applyAlignment="1" applyProtection="1">
      <alignment vertical="center" shrinkToFit="1"/>
      <protection locked="0"/>
    </xf>
    <xf numFmtId="0" fontId="0" fillId="0" borderId="63" xfId="62" applyFill="1" applyBorder="1" applyAlignment="1" applyProtection="1">
      <alignment vertical="center" shrinkToFit="1"/>
      <protection locked="0"/>
    </xf>
    <xf numFmtId="0" fontId="0" fillId="0" borderId="64" xfId="62" applyFill="1" applyBorder="1" applyAlignment="1" applyProtection="1">
      <alignment vertical="center" shrinkToFit="1"/>
      <protection locked="0"/>
    </xf>
    <xf numFmtId="0" fontId="0" fillId="53" borderId="29" xfId="62" applyFill="1" applyBorder="1" applyAlignment="1">
      <alignment horizontal="center" vertical="center" wrapText="1"/>
      <protection/>
    </xf>
    <xf numFmtId="0" fontId="0" fillId="53" borderId="46" xfId="62" applyFill="1" applyBorder="1" applyAlignment="1">
      <alignment horizontal="center" vertical="center" wrapText="1"/>
      <protection/>
    </xf>
    <xf numFmtId="0" fontId="0" fillId="53" borderId="78" xfId="62" applyFill="1" applyBorder="1" applyAlignment="1">
      <alignment horizontal="center" vertical="center" wrapText="1"/>
      <protection/>
    </xf>
    <xf numFmtId="0" fontId="1" fillId="53" borderId="46" xfId="62" applyFont="1" applyFill="1" applyBorder="1" applyAlignment="1" applyProtection="1">
      <alignment horizontal="center" vertical="center" wrapText="1"/>
      <protection locked="0"/>
    </xf>
    <xf numFmtId="0" fontId="0" fillId="53" borderId="46" xfId="62" applyFill="1" applyBorder="1" applyAlignment="1" applyProtection="1">
      <alignment horizontal="center" vertical="center" wrapText="1"/>
      <protection locked="0"/>
    </xf>
    <xf numFmtId="0" fontId="0" fillId="53" borderId="65" xfId="62" applyFill="1" applyBorder="1" applyAlignment="1" applyProtection="1">
      <alignment vertical="center" shrinkToFit="1"/>
      <protection locked="0"/>
    </xf>
    <xf numFmtId="0" fontId="0" fillId="53" borderId="10" xfId="62" applyFill="1" applyBorder="1" applyAlignment="1" applyProtection="1">
      <alignment vertical="center" shrinkToFit="1"/>
      <protection locked="0"/>
    </xf>
    <xf numFmtId="0" fontId="0" fillId="53" borderId="22" xfId="62" applyFill="1" applyBorder="1" applyAlignment="1" applyProtection="1">
      <alignment vertical="center" shrinkToFit="1"/>
      <protection locked="0"/>
    </xf>
    <xf numFmtId="0" fontId="0" fillId="53" borderId="15" xfId="62" applyFill="1" applyBorder="1" applyAlignment="1" applyProtection="1">
      <alignment vertical="center" shrinkToFit="1"/>
      <protection locked="0"/>
    </xf>
    <xf numFmtId="0" fontId="0" fillId="53" borderId="37" xfId="62" applyFill="1" applyBorder="1" applyAlignment="1" applyProtection="1">
      <alignment vertical="center" shrinkToFit="1"/>
      <protection locked="0"/>
    </xf>
    <xf numFmtId="0" fontId="0" fillId="53" borderId="33" xfId="62" applyFill="1" applyBorder="1" applyAlignment="1" applyProtection="1">
      <alignment horizontal="center" vertical="center" wrapText="1"/>
      <protection locked="0"/>
    </xf>
    <xf numFmtId="0" fontId="0" fillId="53" borderId="13" xfId="62" applyFill="1" applyBorder="1" applyAlignment="1" applyProtection="1">
      <alignment horizontal="center" vertical="center" wrapText="1"/>
      <protection locked="0"/>
    </xf>
    <xf numFmtId="0" fontId="1" fillId="53" borderId="22" xfId="62" applyFont="1" applyFill="1" applyBorder="1" applyAlignment="1" applyProtection="1">
      <alignment vertical="center" wrapText="1" shrinkToFit="1"/>
      <protection locked="0"/>
    </xf>
    <xf numFmtId="0" fontId="1" fillId="53" borderId="15" xfId="62" applyFont="1" applyFill="1" applyBorder="1" applyAlignment="1" applyProtection="1">
      <alignment vertical="center" wrapText="1" shrinkToFit="1"/>
      <protection locked="0"/>
    </xf>
    <xf numFmtId="0" fontId="1" fillId="53" borderId="37" xfId="62" applyFont="1" applyFill="1" applyBorder="1" applyAlignment="1" applyProtection="1">
      <alignment vertical="center" wrapText="1" shrinkToFit="1"/>
      <protection locked="0"/>
    </xf>
    <xf numFmtId="0" fontId="0" fillId="53" borderId="16" xfId="62" applyFill="1" applyBorder="1" applyAlignment="1" applyProtection="1">
      <alignment horizontal="center" vertical="center" wrapText="1"/>
      <protection locked="0"/>
    </xf>
    <xf numFmtId="0" fontId="0" fillId="53" borderId="15" xfId="62" applyFill="1" applyBorder="1" applyAlignment="1" applyProtection="1">
      <alignment horizontal="center" vertical="center" wrapText="1"/>
      <protection locked="0"/>
    </xf>
    <xf numFmtId="0" fontId="0" fillId="53" borderId="37" xfId="62" applyFill="1" applyBorder="1" applyAlignment="1" applyProtection="1">
      <alignment horizontal="center" vertical="center" wrapText="1"/>
      <protection locked="0"/>
    </xf>
    <xf numFmtId="0" fontId="0" fillId="53" borderId="10" xfId="62" applyFill="1" applyBorder="1" applyAlignment="1" applyProtection="1">
      <alignment horizontal="center" vertical="center" wrapText="1"/>
      <protection locked="0"/>
    </xf>
    <xf numFmtId="0" fontId="0" fillId="53" borderId="69" xfId="62" applyFill="1" applyBorder="1" applyAlignment="1" applyProtection="1">
      <alignment vertical="center" shrinkToFit="1"/>
      <protection locked="0"/>
    </xf>
    <xf numFmtId="0" fontId="0" fillId="53" borderId="33" xfId="62" applyFill="1" applyBorder="1" applyAlignment="1" applyProtection="1">
      <alignment vertical="center" shrinkToFit="1"/>
      <protection locked="0"/>
    </xf>
    <xf numFmtId="0" fontId="0" fillId="53" borderId="14" xfId="62" applyFill="1" applyBorder="1" applyAlignment="1" applyProtection="1">
      <alignment horizontal="center" vertical="center" wrapText="1"/>
      <protection locked="0"/>
    </xf>
    <xf numFmtId="0" fontId="5" fillId="53" borderId="76" xfId="62" applyFont="1" applyFill="1" applyBorder="1" applyAlignment="1">
      <alignment horizontal="center" vertical="center" wrapText="1"/>
      <protection/>
    </xf>
    <xf numFmtId="0" fontId="5" fillId="53" borderId="77" xfId="62" applyFont="1" applyFill="1" applyBorder="1" applyAlignment="1">
      <alignment horizontal="center" vertical="center" wrapText="1"/>
      <protection/>
    </xf>
    <xf numFmtId="0" fontId="5" fillId="53" borderId="40" xfId="62" applyFont="1" applyFill="1" applyBorder="1" applyAlignment="1">
      <alignment horizontal="center" vertical="center" wrapText="1"/>
      <protection/>
    </xf>
    <xf numFmtId="0" fontId="0" fillId="53" borderId="84" xfId="62" applyFill="1" applyBorder="1" applyAlignment="1">
      <alignment horizontal="center" vertical="center" wrapText="1"/>
      <protection/>
    </xf>
    <xf numFmtId="0" fontId="34" fillId="53" borderId="82" xfId="62" applyFont="1" applyFill="1" applyBorder="1" applyAlignment="1">
      <alignment horizontal="center" vertical="center" wrapText="1"/>
      <protection/>
    </xf>
    <xf numFmtId="0" fontId="34" fillId="53" borderId="41" xfId="62" applyFont="1" applyFill="1" applyBorder="1" applyAlignment="1">
      <alignment horizontal="center" vertical="center" wrapText="1"/>
      <protection/>
    </xf>
    <xf numFmtId="0" fontId="5" fillId="53" borderId="42" xfId="62" applyFont="1" applyFill="1" applyBorder="1" applyAlignment="1">
      <alignment horizontal="center" vertical="center" wrapText="1"/>
      <protection/>
    </xf>
    <xf numFmtId="0" fontId="5" fillId="53" borderId="30" xfId="62" applyFont="1" applyFill="1" applyBorder="1" applyAlignment="1">
      <alignment horizontal="center" vertical="center" wrapText="1"/>
      <protection/>
    </xf>
    <xf numFmtId="0" fontId="5" fillId="53" borderId="45" xfId="62" applyFont="1" applyFill="1" applyBorder="1" applyAlignment="1">
      <alignment horizontal="center" vertical="center" wrapText="1"/>
      <protection/>
    </xf>
    <xf numFmtId="0" fontId="5" fillId="53" borderId="20" xfId="62" applyFont="1" applyFill="1" applyBorder="1" applyAlignment="1">
      <alignment horizontal="center" vertical="center" wrapText="1"/>
      <protection/>
    </xf>
    <xf numFmtId="185" fontId="1" fillId="0" borderId="11" xfId="62" applyNumberFormat="1" applyFont="1" applyFill="1" applyBorder="1" applyAlignment="1">
      <alignment horizontal="center" vertical="center" shrinkToFit="1"/>
      <protection/>
    </xf>
    <xf numFmtId="0" fontId="28" fillId="53" borderId="41" xfId="0" applyFont="1" applyFill="1" applyBorder="1" applyAlignment="1">
      <alignment horizontal="center" vertical="center"/>
    </xf>
    <xf numFmtId="0" fontId="34" fillId="53" borderId="20" xfId="62" applyFont="1" applyFill="1" applyBorder="1" applyAlignment="1">
      <alignment horizontal="center" vertical="center" shrinkToFit="1"/>
      <protection/>
    </xf>
    <xf numFmtId="0" fontId="1" fillId="0" borderId="22" xfId="62" applyFont="1" applyFill="1" applyBorder="1" applyAlignment="1" applyProtection="1">
      <alignment vertical="center" shrinkToFit="1"/>
      <protection locked="0"/>
    </xf>
    <xf numFmtId="0" fontId="0" fillId="0" borderId="45" xfId="62" applyFill="1" applyBorder="1" applyAlignment="1" applyProtection="1">
      <alignment vertical="center" shrinkToFit="1"/>
      <protection locked="0"/>
    </xf>
    <xf numFmtId="0" fontId="5" fillId="53" borderId="28" xfId="62" applyFont="1" applyFill="1" applyBorder="1" applyAlignment="1">
      <alignment horizontal="center" vertical="center" wrapText="1"/>
      <protection/>
    </xf>
    <xf numFmtId="0" fontId="5" fillId="53" borderId="21" xfId="62" applyFont="1" applyFill="1" applyBorder="1" applyAlignment="1">
      <alignment horizontal="center" vertical="center" wrapText="1"/>
      <protection/>
    </xf>
    <xf numFmtId="0" fontId="0" fillId="53" borderId="85" xfId="62" applyFill="1" applyBorder="1" applyAlignment="1">
      <alignment horizontal="center" vertical="center" wrapText="1"/>
      <protection/>
    </xf>
    <xf numFmtId="0" fontId="0" fillId="53" borderId="86" xfId="62" applyFill="1" applyBorder="1" applyAlignment="1">
      <alignment horizontal="center" vertical="center" wrapText="1"/>
      <protection/>
    </xf>
    <xf numFmtId="0" fontId="0" fillId="53" borderId="87" xfId="62" applyFill="1" applyBorder="1" applyAlignment="1">
      <alignment horizontal="center" vertical="center" wrapText="1"/>
      <protection/>
    </xf>
    <xf numFmtId="0" fontId="0" fillId="53" borderId="24" xfId="62" applyFill="1" applyBorder="1" applyAlignment="1" applyProtection="1">
      <alignment horizontal="center" vertical="center" wrapText="1"/>
      <protection locked="0"/>
    </xf>
    <xf numFmtId="0" fontId="0" fillId="53" borderId="88" xfId="62" applyFill="1" applyBorder="1" applyAlignment="1">
      <alignment horizontal="center" vertical="center" wrapText="1"/>
      <protection/>
    </xf>
    <xf numFmtId="0" fontId="0" fillId="53" borderId="89" xfId="62" applyFill="1" applyBorder="1" applyAlignment="1">
      <alignment horizontal="center" vertical="center" wrapText="1"/>
      <protection/>
    </xf>
    <xf numFmtId="0" fontId="0" fillId="53" borderId="38" xfId="62" applyFill="1" applyBorder="1" applyAlignment="1" applyProtection="1">
      <alignment horizontal="center" vertical="center" wrapText="1"/>
      <protection locked="0"/>
    </xf>
    <xf numFmtId="0" fontId="28" fillId="53" borderId="41" xfId="62" applyFont="1" applyFill="1" applyBorder="1" applyAlignment="1">
      <alignment horizontal="center" vertical="center" shrinkToFit="1"/>
      <protection/>
    </xf>
    <xf numFmtId="0" fontId="0" fillId="53" borderId="90" xfId="62" applyFill="1" applyBorder="1" applyAlignment="1">
      <alignment horizontal="center" vertical="center" wrapText="1"/>
      <protection/>
    </xf>
    <xf numFmtId="178" fontId="28" fillId="53" borderId="41" xfId="62" applyNumberFormat="1" applyFont="1" applyFill="1" applyBorder="1" applyAlignment="1">
      <alignment horizontal="center" vertical="center" wrapText="1"/>
      <protection/>
    </xf>
    <xf numFmtId="0" fontId="6" fillId="52" borderId="43" xfId="62" applyFont="1" applyFill="1" applyBorder="1" applyAlignment="1">
      <alignment horizontal="center" vertical="center" wrapText="1"/>
      <protection/>
    </xf>
    <xf numFmtId="0" fontId="6" fillId="52" borderId="30" xfId="62" applyFont="1" applyFill="1" applyBorder="1" applyAlignment="1">
      <alignment horizontal="center" vertical="center" wrapText="1"/>
      <protection/>
    </xf>
    <xf numFmtId="0" fontId="6" fillId="52" borderId="79" xfId="62" applyFont="1" applyFill="1" applyBorder="1" applyAlignment="1">
      <alignment horizontal="center" vertical="center" wrapText="1"/>
      <protection/>
    </xf>
    <xf numFmtId="0" fontId="6" fillId="52" borderId="61" xfId="62" applyFont="1" applyFill="1" applyBorder="1" applyAlignment="1">
      <alignment horizontal="center" vertical="center" wrapText="1"/>
      <protection/>
    </xf>
    <xf numFmtId="0" fontId="6" fillId="52" borderId="20" xfId="62" applyFont="1" applyFill="1" applyBorder="1" applyAlignment="1">
      <alignment horizontal="center" vertical="center" wrapText="1"/>
      <protection/>
    </xf>
    <xf numFmtId="0" fontId="6" fillId="52" borderId="81" xfId="62" applyFont="1" applyFill="1" applyBorder="1" applyAlignment="1">
      <alignment horizontal="center" vertical="center" wrapText="1"/>
      <protection/>
    </xf>
    <xf numFmtId="0" fontId="9" fillId="0" borderId="30" xfId="62" applyFont="1" applyBorder="1" applyAlignment="1">
      <alignment horizontal="right" vertical="center" wrapText="1"/>
      <protection/>
    </xf>
    <xf numFmtId="0" fontId="0" fillId="0" borderId="30" xfId="62" applyBorder="1" applyAlignment="1">
      <alignment horizontal="right" vertical="center" wrapText="1"/>
      <protection/>
    </xf>
    <xf numFmtId="0" fontId="6" fillId="34" borderId="76" xfId="62" applyFont="1" applyFill="1" applyBorder="1" applyAlignment="1">
      <alignment horizontal="center" vertical="center" wrapText="1"/>
      <protection/>
    </xf>
    <xf numFmtId="0" fontId="6" fillId="34" borderId="77" xfId="62" applyFont="1" applyFill="1" applyBorder="1" applyAlignment="1">
      <alignment horizontal="center" vertical="center" wrapText="1"/>
      <protection/>
    </xf>
    <xf numFmtId="0" fontId="6" fillId="34" borderId="40" xfId="62" applyFont="1" applyFill="1" applyBorder="1" applyAlignment="1">
      <alignment horizontal="center" vertical="center" wrapText="1"/>
      <protection/>
    </xf>
    <xf numFmtId="0" fontId="6" fillId="34" borderId="62" xfId="62" applyFont="1" applyFill="1" applyBorder="1" applyAlignment="1">
      <alignment horizontal="center" vertical="center" wrapText="1"/>
      <protection/>
    </xf>
    <xf numFmtId="0" fontId="6" fillId="34" borderId="63" xfId="62" applyFont="1" applyFill="1" applyBorder="1" applyAlignment="1">
      <alignment horizontal="center" vertical="center" wrapText="1"/>
      <protection/>
    </xf>
    <xf numFmtId="0" fontId="6" fillId="34" borderId="64" xfId="62" applyFont="1" applyFill="1" applyBorder="1" applyAlignment="1">
      <alignment horizontal="center" vertical="center" wrapText="1"/>
      <protection/>
    </xf>
    <xf numFmtId="0" fontId="6" fillId="34" borderId="30" xfId="62" applyFont="1" applyFill="1" applyBorder="1" applyAlignment="1">
      <alignment horizontal="center" vertical="center" wrapText="1"/>
      <protection/>
    </xf>
    <xf numFmtId="0" fontId="6" fillId="34" borderId="20" xfId="62" applyFont="1" applyFill="1" applyBorder="1" applyAlignment="1">
      <alignment horizontal="center" vertical="center" wrapText="1"/>
      <protection/>
    </xf>
    <xf numFmtId="0" fontId="6" fillId="0" borderId="43" xfId="62" applyFont="1" applyFill="1" applyBorder="1" applyAlignment="1">
      <alignment horizontal="center" vertical="center" wrapText="1"/>
      <protection/>
    </xf>
    <xf numFmtId="0" fontId="6" fillId="0" borderId="61" xfId="62" applyFont="1" applyFill="1" applyBorder="1" applyAlignment="1">
      <alignment horizontal="center" vertical="center" wrapText="1"/>
      <protection/>
    </xf>
    <xf numFmtId="0" fontId="6" fillId="0" borderId="79" xfId="62" applyFont="1" applyFill="1" applyBorder="1" applyAlignment="1">
      <alignment horizontal="center" vertical="center" wrapText="1"/>
      <protection/>
    </xf>
    <xf numFmtId="0" fontId="6" fillId="0" borderId="81" xfId="62" applyFont="1" applyFill="1" applyBorder="1" applyAlignment="1">
      <alignment horizontal="center" vertical="center" wrapText="1"/>
      <protection/>
    </xf>
    <xf numFmtId="0" fontId="6" fillId="37" borderId="78" xfId="62" applyFont="1" applyFill="1" applyBorder="1" applyAlignment="1">
      <alignment horizontal="center" vertical="center" wrapText="1"/>
      <protection/>
    </xf>
    <xf numFmtId="0" fontId="6" fillId="37" borderId="77" xfId="62" applyFont="1" applyFill="1" applyBorder="1" applyAlignment="1">
      <alignment horizontal="center" vertical="center" wrapText="1"/>
      <protection/>
    </xf>
    <xf numFmtId="0" fontId="6" fillId="37" borderId="80" xfId="62" applyFont="1" applyFill="1" applyBorder="1" applyAlignment="1">
      <alignment horizontal="center" vertical="center" wrapText="1"/>
      <protection/>
    </xf>
    <xf numFmtId="0" fontId="6" fillId="37" borderId="63" xfId="62" applyFont="1" applyFill="1" applyBorder="1" applyAlignment="1">
      <alignment horizontal="center" vertical="center" wrapText="1"/>
      <protection/>
    </xf>
    <xf numFmtId="0" fontId="6" fillId="34" borderId="28" xfId="62" applyFont="1" applyFill="1" applyBorder="1" applyAlignment="1">
      <alignment horizontal="center" vertical="center" wrapText="1"/>
      <protection/>
    </xf>
    <xf numFmtId="0" fontId="6" fillId="34" borderId="21" xfId="62" applyFont="1" applyFill="1" applyBorder="1" applyAlignment="1">
      <alignment horizontal="center" vertical="center" wrapText="1"/>
      <protection/>
    </xf>
    <xf numFmtId="0" fontId="6" fillId="0" borderId="78" xfId="62" applyFont="1" applyBorder="1" applyAlignment="1" applyProtection="1">
      <alignment horizontal="center" vertical="center" shrinkToFit="1"/>
      <protection locked="0"/>
    </xf>
    <xf numFmtId="0" fontId="6" fillId="0" borderId="77" xfId="62" applyFont="1" applyBorder="1" applyAlignment="1" applyProtection="1">
      <alignment horizontal="center" vertical="center" shrinkToFit="1"/>
      <protection locked="0"/>
    </xf>
    <xf numFmtId="0" fontId="6" fillId="0" borderId="29" xfId="62" applyFont="1" applyBorder="1" applyAlignment="1" applyProtection="1">
      <alignment horizontal="center" vertical="center" shrinkToFit="1"/>
      <protection locked="0"/>
    </xf>
    <xf numFmtId="0" fontId="6" fillId="0" borderId="80" xfId="62" applyFont="1" applyBorder="1" applyAlignment="1" applyProtection="1">
      <alignment horizontal="center" vertical="center" shrinkToFit="1"/>
      <protection locked="0"/>
    </xf>
    <xf numFmtId="0" fontId="6" fillId="0" borderId="63" xfId="62" applyFont="1" applyBorder="1" applyAlignment="1" applyProtection="1">
      <alignment horizontal="center" vertical="center" shrinkToFit="1"/>
      <protection locked="0"/>
    </xf>
    <xf numFmtId="0" fontId="6" fillId="0" borderId="53" xfId="62" applyFont="1" applyBorder="1" applyAlignment="1" applyProtection="1">
      <alignment horizontal="center" vertical="center" shrinkToFit="1"/>
      <protection locked="0"/>
    </xf>
    <xf numFmtId="185" fontId="6" fillId="0" borderId="30" xfId="0" applyNumberFormat="1" applyFont="1" applyBorder="1" applyAlignment="1">
      <alignment horizontal="center" vertical="center"/>
    </xf>
    <xf numFmtId="185" fontId="6" fillId="0" borderId="20" xfId="0" applyNumberFormat="1" applyFont="1" applyBorder="1" applyAlignment="1">
      <alignment horizontal="center" vertical="center"/>
    </xf>
    <xf numFmtId="0" fontId="6" fillId="0" borderId="30" xfId="62" applyFont="1" applyFill="1" applyBorder="1" applyAlignment="1" applyProtection="1">
      <alignment horizontal="center" vertical="center" wrapText="1"/>
      <protection locked="0"/>
    </xf>
    <xf numFmtId="0" fontId="6" fillId="0" borderId="20" xfId="62" applyFont="1" applyFill="1" applyBorder="1" applyAlignment="1" applyProtection="1">
      <alignment horizontal="center" vertical="center" wrapText="1"/>
      <protection locked="0"/>
    </xf>
    <xf numFmtId="0" fontId="6" fillId="0" borderId="30" xfId="62" applyFont="1" applyBorder="1" applyAlignment="1" applyProtection="1">
      <alignment horizontal="center" vertical="center" shrinkToFit="1"/>
      <protection locked="0"/>
    </xf>
    <xf numFmtId="0" fontId="6" fillId="0" borderId="20" xfId="62" applyFont="1" applyBorder="1" applyAlignment="1" applyProtection="1">
      <alignment horizontal="center" vertical="center" shrinkToFit="1"/>
      <protection locked="0"/>
    </xf>
    <xf numFmtId="0" fontId="6" fillId="53" borderId="43" xfId="62" applyFont="1" applyFill="1" applyBorder="1" applyAlignment="1">
      <alignment horizontal="center" vertical="center" wrapText="1"/>
      <protection/>
    </xf>
    <xf numFmtId="0" fontId="6" fillId="53" borderId="30" xfId="62" applyFont="1" applyFill="1" applyBorder="1" applyAlignment="1">
      <alignment horizontal="center" vertical="center" wrapText="1"/>
      <protection/>
    </xf>
    <xf numFmtId="0" fontId="6" fillId="53" borderId="79" xfId="62" applyFont="1" applyFill="1" applyBorder="1" applyAlignment="1">
      <alignment horizontal="center" vertical="center" wrapText="1"/>
      <protection/>
    </xf>
    <xf numFmtId="0" fontId="6" fillId="53" borderId="61" xfId="62" applyFont="1" applyFill="1" applyBorder="1" applyAlignment="1">
      <alignment horizontal="center" vertical="center" wrapText="1"/>
      <protection/>
    </xf>
    <xf numFmtId="0" fontId="6" fillId="53" borderId="20" xfId="62" applyFont="1" applyFill="1" applyBorder="1" applyAlignment="1">
      <alignment horizontal="center" vertical="center" wrapText="1"/>
      <protection/>
    </xf>
    <xf numFmtId="0" fontId="6" fillId="53" borderId="81" xfId="62" applyFont="1" applyFill="1" applyBorder="1" applyAlignment="1">
      <alignment horizontal="center" vertical="center" wrapText="1"/>
      <protection/>
    </xf>
    <xf numFmtId="0" fontId="11" fillId="0" borderId="28" xfId="62" applyFont="1" applyFill="1" applyBorder="1" applyAlignment="1">
      <alignment horizontal="center" vertical="center" wrapText="1"/>
      <protection/>
    </xf>
    <xf numFmtId="0" fontId="11" fillId="0" borderId="21" xfId="62" applyFont="1" applyFill="1" applyBorder="1" applyAlignment="1">
      <alignment horizontal="center" vertical="center" wrapText="1"/>
      <protection/>
    </xf>
    <xf numFmtId="0" fontId="5" fillId="0" borderId="42" xfId="0" applyFont="1" applyFill="1" applyBorder="1" applyAlignment="1" applyProtection="1">
      <alignment vertical="top" wrapText="1"/>
      <protection locked="0"/>
    </xf>
    <xf numFmtId="0" fontId="5" fillId="0" borderId="30" xfId="0" applyFont="1" applyFill="1" applyBorder="1" applyAlignment="1" applyProtection="1">
      <alignment vertical="top"/>
      <protection locked="0"/>
    </xf>
    <xf numFmtId="0" fontId="5" fillId="0" borderId="28" xfId="0" applyFont="1" applyFill="1" applyBorder="1" applyAlignment="1" applyProtection="1">
      <alignment vertical="top"/>
      <protection locked="0"/>
    </xf>
    <xf numFmtId="0" fontId="5" fillId="0" borderId="26" xfId="0" applyFont="1" applyFill="1" applyBorder="1" applyAlignment="1" applyProtection="1">
      <alignment vertical="top"/>
      <protection locked="0"/>
    </xf>
    <xf numFmtId="0" fontId="5" fillId="0" borderId="0" xfId="0" applyFont="1" applyFill="1" applyBorder="1" applyAlignment="1" applyProtection="1">
      <alignment vertical="top"/>
      <protection locked="0"/>
    </xf>
    <xf numFmtId="0" fontId="5" fillId="0" borderId="19" xfId="0" applyFont="1" applyFill="1" applyBorder="1" applyAlignment="1" applyProtection="1">
      <alignment vertical="top"/>
      <protection locked="0"/>
    </xf>
    <xf numFmtId="0" fontId="5" fillId="0" borderId="45" xfId="0" applyFont="1" applyFill="1" applyBorder="1" applyAlignment="1" applyProtection="1">
      <alignment vertical="top"/>
      <protection locked="0"/>
    </xf>
    <xf numFmtId="0" fontId="5" fillId="0" borderId="20" xfId="0" applyFont="1" applyFill="1" applyBorder="1" applyAlignment="1" applyProtection="1">
      <alignment vertical="top"/>
      <protection locked="0"/>
    </xf>
    <xf numFmtId="0" fontId="5" fillId="0" borderId="21" xfId="0" applyFont="1" applyFill="1" applyBorder="1" applyAlignment="1" applyProtection="1">
      <alignment vertical="top"/>
      <protection locked="0"/>
    </xf>
    <xf numFmtId="0" fontId="0" fillId="53" borderId="63" xfId="62" applyFill="1" applyBorder="1" applyAlignment="1" applyProtection="1">
      <alignment horizontal="center" vertical="center" wrapText="1"/>
      <protection locked="0"/>
    </xf>
    <xf numFmtId="0" fontId="0" fillId="53" borderId="53" xfId="62" applyFill="1" applyBorder="1" applyAlignment="1" applyProtection="1">
      <alignment horizontal="center" vertical="center" wrapText="1"/>
      <protection locked="0"/>
    </xf>
    <xf numFmtId="0" fontId="0" fillId="53" borderId="62" xfId="62" applyFill="1" applyBorder="1" applyAlignment="1" applyProtection="1">
      <alignment vertical="center" shrinkToFit="1"/>
      <protection locked="0"/>
    </xf>
    <xf numFmtId="0" fontId="0" fillId="53" borderId="63" xfId="62" applyFill="1" applyBorder="1" applyAlignment="1" applyProtection="1">
      <alignment vertical="center" shrinkToFit="1"/>
      <protection locked="0"/>
    </xf>
    <xf numFmtId="0" fontId="7" fillId="53" borderId="30" xfId="62" applyFont="1" applyFill="1" applyBorder="1" applyAlignment="1">
      <alignment horizontal="center" vertical="center" wrapText="1"/>
      <protection/>
    </xf>
    <xf numFmtId="0" fontId="7" fillId="53" borderId="28" xfId="62" applyFont="1" applyFill="1" applyBorder="1" applyAlignment="1">
      <alignment horizontal="center" vertical="center" wrapText="1"/>
      <protection/>
    </xf>
    <xf numFmtId="0" fontId="7" fillId="53" borderId="20" xfId="62" applyFont="1" applyFill="1" applyBorder="1" applyAlignment="1">
      <alignment horizontal="center" vertical="center" wrapText="1"/>
      <protection/>
    </xf>
    <xf numFmtId="0" fontId="7" fillId="53" borderId="21" xfId="62" applyFont="1" applyFill="1" applyBorder="1" applyAlignment="1">
      <alignment horizontal="center" vertical="center" wrapText="1"/>
      <protection/>
    </xf>
    <xf numFmtId="178" fontId="34" fillId="53" borderId="20" xfId="62" applyNumberFormat="1" applyFont="1" applyFill="1" applyBorder="1" applyAlignment="1">
      <alignment horizontal="center" vertical="center" wrapText="1"/>
      <protection/>
    </xf>
    <xf numFmtId="0" fontId="0" fillId="53" borderId="34" xfId="62" applyFill="1" applyBorder="1" applyAlignment="1" applyProtection="1">
      <alignment horizontal="center" vertical="center" wrapText="1"/>
      <protection locked="0"/>
    </xf>
    <xf numFmtId="0" fontId="0" fillId="53" borderId="80" xfId="62" applyFill="1" applyBorder="1" applyAlignment="1" applyProtection="1">
      <alignment horizontal="center" vertical="center" wrapText="1"/>
      <protection locked="0"/>
    </xf>
    <xf numFmtId="0" fontId="5" fillId="0" borderId="82" xfId="62" applyFont="1" applyBorder="1" applyAlignment="1" applyProtection="1">
      <alignment vertical="center" wrapText="1"/>
      <protection locked="0"/>
    </xf>
    <xf numFmtId="0" fontId="5" fillId="0" borderId="41" xfId="62" applyFont="1" applyBorder="1" applyAlignment="1" applyProtection="1">
      <alignment vertical="center" wrapText="1"/>
      <protection locked="0"/>
    </xf>
    <xf numFmtId="0" fontId="5" fillId="0" borderId="83" xfId="62" applyFont="1" applyBorder="1" applyAlignment="1" applyProtection="1">
      <alignment vertical="center" wrapText="1"/>
      <protection locked="0"/>
    </xf>
    <xf numFmtId="0" fontId="0" fillId="52" borderId="16" xfId="62" applyFill="1" applyBorder="1" applyAlignment="1" applyProtection="1">
      <alignment horizontal="center" vertical="center" wrapText="1"/>
      <protection locked="0"/>
    </xf>
    <xf numFmtId="0" fontId="0" fillId="52" borderId="15" xfId="62" applyFill="1" applyBorder="1" applyAlignment="1" applyProtection="1">
      <alignment horizontal="center" vertical="center" wrapText="1"/>
      <protection locked="0"/>
    </xf>
    <xf numFmtId="0" fontId="0" fillId="52" borderId="23" xfId="62" applyFill="1" applyBorder="1" applyAlignment="1" applyProtection="1">
      <alignment horizontal="center" vertical="center" wrapText="1"/>
      <protection locked="0"/>
    </xf>
    <xf numFmtId="0" fontId="0" fillId="52" borderId="61" xfId="62" applyFill="1" applyBorder="1" applyAlignment="1" applyProtection="1">
      <alignment horizontal="center" vertical="center" wrapText="1"/>
      <protection locked="0"/>
    </xf>
    <xf numFmtId="0" fontId="0" fillId="52" borderId="20" xfId="62" applyFill="1" applyBorder="1" applyAlignment="1" applyProtection="1">
      <alignment horizontal="center" vertical="center" wrapText="1"/>
      <protection locked="0"/>
    </xf>
    <xf numFmtId="0" fontId="0" fillId="52" borderId="21" xfId="62" applyFill="1" applyBorder="1" applyAlignment="1" applyProtection="1">
      <alignment horizontal="center" vertical="center" wrapText="1"/>
      <protection locked="0"/>
    </xf>
    <xf numFmtId="31" fontId="9" fillId="0" borderId="91" xfId="62" applyNumberFormat="1" applyFont="1" applyFill="1" applyBorder="1" applyAlignment="1" applyProtection="1">
      <alignment horizontal="center" vertical="center" wrapText="1"/>
      <protection/>
    </xf>
    <xf numFmtId="0" fontId="5" fillId="0" borderId="0" xfId="62" applyFont="1" applyBorder="1" applyAlignment="1">
      <alignment horizontal="center" vertical="center"/>
      <protection/>
    </xf>
    <xf numFmtId="0" fontId="6" fillId="43" borderId="76" xfId="62" applyFont="1" applyFill="1" applyBorder="1" applyAlignment="1">
      <alignment horizontal="center" vertical="center" wrapText="1"/>
      <protection/>
    </xf>
    <xf numFmtId="0" fontId="6" fillId="43" borderId="40" xfId="62" applyFont="1" applyFill="1" applyBorder="1" applyAlignment="1">
      <alignment horizontal="center" vertical="center" wrapText="1"/>
      <protection/>
    </xf>
    <xf numFmtId="0" fontId="6" fillId="43" borderId="62" xfId="62" applyFont="1" applyFill="1" applyBorder="1" applyAlignment="1">
      <alignment horizontal="center" vertical="center" wrapText="1"/>
      <protection/>
    </xf>
    <xf numFmtId="0" fontId="6" fillId="43" borderId="64" xfId="62" applyFont="1" applyFill="1" applyBorder="1" applyAlignment="1">
      <alignment horizontal="center" vertical="center" wrapText="1"/>
      <protection/>
    </xf>
    <xf numFmtId="186" fontId="6" fillId="43" borderId="42" xfId="62" applyNumberFormat="1" applyFont="1" applyFill="1" applyBorder="1" applyAlignment="1" applyProtection="1">
      <alignment horizontal="center" vertical="center" shrinkToFit="1"/>
      <protection locked="0"/>
    </xf>
    <xf numFmtId="186" fontId="6" fillId="43" borderId="30" xfId="62" applyNumberFormat="1" applyFont="1" applyFill="1" applyBorder="1" applyAlignment="1" applyProtection="1">
      <alignment horizontal="center" vertical="center" shrinkToFit="1"/>
      <protection locked="0"/>
    </xf>
    <xf numFmtId="186" fontId="6" fillId="43" borderId="28" xfId="62" applyNumberFormat="1" applyFont="1" applyFill="1" applyBorder="1" applyAlignment="1" applyProtection="1">
      <alignment horizontal="center" vertical="center" shrinkToFit="1"/>
      <protection locked="0"/>
    </xf>
    <xf numFmtId="186" fontId="6" fillId="43" borderId="45" xfId="62" applyNumberFormat="1" applyFont="1" applyFill="1" applyBorder="1" applyAlignment="1" applyProtection="1">
      <alignment horizontal="center" vertical="center" shrinkToFit="1"/>
      <protection locked="0"/>
    </xf>
    <xf numFmtId="186" fontId="6" fillId="43" borderId="20" xfId="62" applyNumberFormat="1" applyFont="1" applyFill="1" applyBorder="1" applyAlignment="1" applyProtection="1">
      <alignment horizontal="center" vertical="center" shrinkToFit="1"/>
      <protection locked="0"/>
    </xf>
    <xf numFmtId="186" fontId="6" fillId="43" borderId="21" xfId="62" applyNumberFormat="1" applyFont="1" applyFill="1" applyBorder="1" applyAlignment="1" applyProtection="1">
      <alignment horizontal="center" vertical="center" shrinkToFit="1"/>
      <protection locked="0"/>
    </xf>
    <xf numFmtId="0" fontId="6" fillId="43" borderId="42" xfId="62" applyFont="1" applyFill="1" applyBorder="1" applyAlignment="1" applyProtection="1">
      <alignment horizontal="center" vertical="center" wrapText="1"/>
      <protection locked="0"/>
    </xf>
    <xf numFmtId="0" fontId="6" fillId="43" borderId="30" xfId="62" applyFont="1" applyFill="1" applyBorder="1" applyAlignment="1" applyProtection="1">
      <alignment horizontal="center" vertical="center" wrapText="1"/>
      <protection locked="0"/>
    </xf>
    <xf numFmtId="0" fontId="6" fillId="43" borderId="28" xfId="62" applyFont="1" applyFill="1" applyBorder="1" applyAlignment="1" applyProtection="1">
      <alignment horizontal="center" vertical="center" wrapText="1"/>
      <protection locked="0"/>
    </xf>
    <xf numFmtId="0" fontId="6" fillId="43" borderId="45" xfId="62" applyFont="1" applyFill="1" applyBorder="1" applyAlignment="1" applyProtection="1">
      <alignment horizontal="center" vertical="center" wrapText="1"/>
      <protection locked="0"/>
    </xf>
    <xf numFmtId="0" fontId="6" fillId="43" borderId="20" xfId="62" applyFont="1" applyFill="1" applyBorder="1" applyAlignment="1" applyProtection="1">
      <alignment horizontal="center" vertical="center" wrapText="1"/>
      <protection locked="0"/>
    </xf>
    <xf numFmtId="0" fontId="6" fillId="43" borderId="21" xfId="62" applyFont="1" applyFill="1" applyBorder="1" applyAlignment="1" applyProtection="1">
      <alignment horizontal="center" vertical="center" wrapText="1"/>
      <protection locked="0"/>
    </xf>
    <xf numFmtId="0" fontId="9" fillId="37" borderId="42" xfId="62" applyFont="1" applyFill="1" applyBorder="1" applyAlignment="1" applyProtection="1">
      <alignment horizontal="center" vertical="center" wrapText="1"/>
      <protection/>
    </xf>
    <xf numFmtId="0" fontId="9" fillId="37" borderId="30" xfId="62" applyFont="1" applyFill="1" applyBorder="1" applyAlignment="1" applyProtection="1">
      <alignment horizontal="center" vertical="center" wrapText="1"/>
      <protection/>
    </xf>
    <xf numFmtId="0" fontId="9" fillId="37" borderId="28" xfId="62" applyFont="1" applyFill="1" applyBorder="1" applyAlignment="1" applyProtection="1">
      <alignment horizontal="center" vertical="center" wrapText="1"/>
      <protection/>
    </xf>
    <xf numFmtId="0" fontId="9" fillId="37" borderId="26" xfId="62" applyFont="1" applyFill="1" applyBorder="1" applyAlignment="1" applyProtection="1">
      <alignment horizontal="center" vertical="center" wrapText="1"/>
      <protection/>
    </xf>
    <xf numFmtId="0" fontId="9" fillId="37" borderId="0" xfId="62" applyFont="1" applyFill="1" applyBorder="1" applyAlignment="1" applyProtection="1">
      <alignment horizontal="center" vertical="center" wrapText="1"/>
      <protection/>
    </xf>
    <xf numFmtId="0" fontId="9" fillId="37" borderId="19" xfId="62" applyFont="1" applyFill="1" applyBorder="1" applyAlignment="1" applyProtection="1">
      <alignment horizontal="center" vertical="center" wrapText="1"/>
      <protection/>
    </xf>
    <xf numFmtId="0" fontId="9" fillId="37" borderId="45" xfId="62" applyFont="1" applyFill="1" applyBorder="1" applyAlignment="1" applyProtection="1">
      <alignment horizontal="center" vertical="center" wrapText="1"/>
      <protection/>
    </xf>
    <xf numFmtId="0" fontId="9" fillId="37" borderId="20" xfId="62" applyFont="1" applyFill="1" applyBorder="1" applyAlignment="1" applyProtection="1">
      <alignment horizontal="center" vertical="center" wrapText="1"/>
      <protection/>
    </xf>
    <xf numFmtId="0" fontId="9" fillId="37" borderId="21" xfId="62" applyFont="1" applyFill="1" applyBorder="1" applyAlignment="1" applyProtection="1">
      <alignment horizontal="center" vertical="center" wrapText="1"/>
      <protection/>
    </xf>
    <xf numFmtId="0" fontId="6" fillId="43" borderId="76" xfId="62" applyFont="1" applyFill="1" applyBorder="1" applyAlignment="1" applyProtection="1">
      <alignment horizontal="center" vertical="center" wrapText="1"/>
      <protection locked="0"/>
    </xf>
    <xf numFmtId="0" fontId="6" fillId="43" borderId="77" xfId="62" applyFont="1" applyFill="1" applyBorder="1" applyAlignment="1" applyProtection="1">
      <alignment horizontal="center" vertical="center" wrapText="1"/>
      <protection locked="0"/>
    </xf>
    <xf numFmtId="0" fontId="6" fillId="43" borderId="62" xfId="62" applyFont="1" applyFill="1" applyBorder="1" applyAlignment="1" applyProtection="1">
      <alignment horizontal="center" vertical="center" wrapText="1"/>
      <protection locked="0"/>
    </xf>
    <xf numFmtId="0" fontId="6" fillId="43" borderId="63" xfId="62" applyFont="1" applyFill="1" applyBorder="1" applyAlignment="1" applyProtection="1">
      <alignment horizontal="center" vertical="center" wrapText="1"/>
      <protection locked="0"/>
    </xf>
    <xf numFmtId="0" fontId="4" fillId="0" borderId="0" xfId="62" applyFont="1" applyAlignment="1">
      <alignment horizontal="center" vertical="center"/>
      <protection/>
    </xf>
    <xf numFmtId="0" fontId="4" fillId="0" borderId="20" xfId="62" applyFont="1" applyBorder="1" applyAlignment="1">
      <alignment horizontal="center" vertical="center"/>
      <protection/>
    </xf>
    <xf numFmtId="0" fontId="9" fillId="37" borderId="62" xfId="62" applyFont="1" applyFill="1" applyBorder="1" applyAlignment="1" applyProtection="1">
      <alignment horizontal="center" vertical="center" wrapText="1"/>
      <protection/>
    </xf>
    <xf numFmtId="0" fontId="9" fillId="37" borderId="63" xfId="62" applyFont="1" applyFill="1" applyBorder="1" applyAlignment="1" applyProtection="1">
      <alignment horizontal="center" vertical="center" wrapText="1"/>
      <protection/>
    </xf>
    <xf numFmtId="0" fontId="9" fillId="37" borderId="64" xfId="62" applyFont="1" applyFill="1" applyBorder="1" applyAlignment="1" applyProtection="1">
      <alignment horizontal="center" vertical="center" wrapText="1"/>
      <protection/>
    </xf>
    <xf numFmtId="0" fontId="9" fillId="52" borderId="42" xfId="62" applyFont="1" applyFill="1" applyBorder="1" applyAlignment="1" applyProtection="1">
      <alignment horizontal="center" vertical="center" wrapText="1"/>
      <protection/>
    </xf>
    <xf numFmtId="0" fontId="9" fillId="52" borderId="30" xfId="62" applyFont="1" applyFill="1" applyBorder="1" applyAlignment="1" applyProtection="1">
      <alignment horizontal="center" vertical="center" wrapText="1"/>
      <protection/>
    </xf>
    <xf numFmtId="0" fontId="9" fillId="52" borderId="28" xfId="62" applyFont="1" applyFill="1" applyBorder="1" applyAlignment="1" applyProtection="1">
      <alignment horizontal="center" vertical="center" wrapText="1"/>
      <protection/>
    </xf>
    <xf numFmtId="0" fontId="9" fillId="52" borderId="26" xfId="62" applyFont="1" applyFill="1" applyBorder="1" applyAlignment="1" applyProtection="1">
      <alignment horizontal="center" vertical="center" wrapText="1"/>
      <protection/>
    </xf>
    <xf numFmtId="0" fontId="9" fillId="52" borderId="0" xfId="62" applyFont="1" applyFill="1" applyBorder="1" applyAlignment="1" applyProtection="1">
      <alignment horizontal="center" vertical="center" wrapText="1"/>
      <protection/>
    </xf>
    <xf numFmtId="0" fontId="9" fillId="52" borderId="19" xfId="62" applyFont="1" applyFill="1" applyBorder="1" applyAlignment="1" applyProtection="1">
      <alignment horizontal="center" vertical="center" wrapText="1"/>
      <protection/>
    </xf>
    <xf numFmtId="0" fontId="9" fillId="52" borderId="45" xfId="62" applyFont="1" applyFill="1" applyBorder="1" applyAlignment="1" applyProtection="1">
      <alignment horizontal="center" vertical="center" wrapText="1"/>
      <protection/>
    </xf>
    <xf numFmtId="0" fontId="9" fillId="52" borderId="20" xfId="62" applyFont="1" applyFill="1" applyBorder="1" applyAlignment="1" applyProtection="1">
      <alignment horizontal="center" vertical="center" wrapText="1"/>
      <protection/>
    </xf>
    <xf numFmtId="0" fontId="9" fillId="52" borderId="21" xfId="62" applyFont="1" applyFill="1" applyBorder="1" applyAlignment="1" applyProtection="1">
      <alignment horizontal="center" vertical="center" wrapText="1"/>
      <protection/>
    </xf>
    <xf numFmtId="0" fontId="1" fillId="52" borderId="22" xfId="62" applyFont="1" applyFill="1" applyBorder="1" applyAlignment="1" applyProtection="1">
      <alignment horizontal="center" vertical="center" wrapText="1"/>
      <protection/>
    </xf>
    <xf numFmtId="0" fontId="1" fillId="52" borderId="15" xfId="62" applyFont="1" applyFill="1" applyBorder="1" applyAlignment="1" applyProtection="1">
      <alignment horizontal="center" vertical="center" wrapText="1"/>
      <protection/>
    </xf>
    <xf numFmtId="0" fontId="1" fillId="52" borderId="37" xfId="62" applyFont="1" applyFill="1" applyBorder="1" applyAlignment="1" applyProtection="1">
      <alignment horizontal="center" vertical="center" wrapText="1"/>
      <protection/>
    </xf>
    <xf numFmtId="0" fontId="1" fillId="52" borderId="27" xfId="62" applyFont="1" applyFill="1" applyBorder="1" applyAlignment="1" applyProtection="1">
      <alignment horizontal="center" vertical="center" wrapText="1"/>
      <protection/>
    </xf>
    <xf numFmtId="0" fontId="1" fillId="52" borderId="24" xfId="62" applyFont="1" applyFill="1" applyBorder="1" applyAlignment="1" applyProtection="1">
      <alignment horizontal="center" vertical="center" wrapText="1"/>
      <protection/>
    </xf>
    <xf numFmtId="0" fontId="1" fillId="52" borderId="34" xfId="62" applyFont="1" applyFill="1" applyBorder="1" applyAlignment="1" applyProtection="1">
      <alignment horizontal="center" vertical="center" wrapText="1"/>
      <protection/>
    </xf>
    <xf numFmtId="0" fontId="1" fillId="52" borderId="26" xfId="62" applyFont="1" applyFill="1" applyBorder="1" applyAlignment="1" applyProtection="1">
      <alignment horizontal="center" vertical="center" wrapText="1"/>
      <protection/>
    </xf>
    <xf numFmtId="0" fontId="0" fillId="52" borderId="0" xfId="62" applyFill="1" applyBorder="1" applyAlignment="1" applyProtection="1">
      <alignment horizontal="center" vertical="center" wrapText="1"/>
      <protection/>
    </xf>
    <xf numFmtId="0" fontId="0" fillId="52" borderId="32" xfId="62" applyFill="1" applyBorder="1" applyAlignment="1" applyProtection="1">
      <alignment horizontal="center" vertical="center" wrapText="1"/>
      <protection/>
    </xf>
    <xf numFmtId="0" fontId="0" fillId="52" borderId="45" xfId="62" applyFill="1" applyBorder="1" applyAlignment="1" applyProtection="1">
      <alignment horizontal="center" vertical="center" wrapText="1"/>
      <protection/>
    </xf>
    <xf numFmtId="0" fontId="0" fillId="52" borderId="20" xfId="62" applyFill="1" applyBorder="1" applyAlignment="1" applyProtection="1">
      <alignment horizontal="center" vertical="center" wrapText="1"/>
      <protection/>
    </xf>
    <xf numFmtId="0" fontId="0" fillId="52" borderId="81" xfId="62" applyFill="1" applyBorder="1" applyAlignment="1" applyProtection="1">
      <alignment horizontal="center" vertical="center" wrapText="1"/>
      <protection/>
    </xf>
    <xf numFmtId="0" fontId="0" fillId="52" borderId="13" xfId="62" applyFill="1" applyBorder="1" applyAlignment="1" applyProtection="1">
      <alignment horizontal="center" vertical="center" wrapText="1"/>
      <protection locked="0"/>
    </xf>
    <xf numFmtId="0" fontId="0" fillId="52" borderId="24" xfId="62" applyFill="1" applyBorder="1" applyAlignment="1" applyProtection="1">
      <alignment horizontal="center" vertical="center" wrapText="1"/>
      <protection locked="0"/>
    </xf>
    <xf numFmtId="0" fontId="0" fillId="52" borderId="25" xfId="62" applyFill="1" applyBorder="1" applyAlignment="1" applyProtection="1">
      <alignment horizontal="center" vertical="center" wrapText="1"/>
      <protection locked="0"/>
    </xf>
    <xf numFmtId="0" fontId="0" fillId="53" borderId="78" xfId="62" applyFill="1" applyBorder="1" applyAlignment="1" applyProtection="1">
      <alignment horizontal="center" vertical="center" wrapText="1"/>
      <protection/>
    </xf>
    <xf numFmtId="0" fontId="0" fillId="53" borderId="77" xfId="62" applyFill="1" applyBorder="1" applyAlignment="1" applyProtection="1">
      <alignment horizontal="center" vertical="center" wrapText="1"/>
      <protection/>
    </xf>
    <xf numFmtId="0" fontId="1" fillId="38" borderId="42" xfId="62" applyFont="1" applyFill="1" applyBorder="1" applyAlignment="1">
      <alignment horizontal="center" vertical="center" wrapText="1"/>
      <protection/>
    </xf>
    <xf numFmtId="0" fontId="1" fillId="38" borderId="28" xfId="62" applyFont="1" applyFill="1" applyBorder="1" applyAlignment="1">
      <alignment horizontal="center" vertical="center" wrapText="1"/>
      <protection/>
    </xf>
    <xf numFmtId="0" fontId="1" fillId="38" borderId="26" xfId="62" applyFont="1" applyFill="1" applyBorder="1" applyAlignment="1">
      <alignment horizontal="center" vertical="center" wrapText="1"/>
      <protection/>
    </xf>
    <xf numFmtId="0" fontId="1" fillId="38" borderId="19" xfId="62" applyFont="1" applyFill="1" applyBorder="1" applyAlignment="1">
      <alignment horizontal="center" vertical="center" wrapText="1"/>
      <protection/>
    </xf>
    <xf numFmtId="0" fontId="1" fillId="38" borderId="45" xfId="62" applyFont="1" applyFill="1" applyBorder="1" applyAlignment="1">
      <alignment horizontal="center" vertical="center" wrapText="1"/>
      <protection/>
    </xf>
    <xf numFmtId="0" fontId="1" fillId="38" borderId="21" xfId="62" applyFont="1" applyFill="1" applyBorder="1" applyAlignment="1">
      <alignment horizontal="center" vertical="center" wrapText="1"/>
      <protection/>
    </xf>
    <xf numFmtId="0" fontId="0" fillId="53" borderId="30" xfId="62" applyFill="1" applyBorder="1" applyAlignment="1" applyProtection="1">
      <alignment horizontal="center" vertical="center" wrapText="1"/>
      <protection locked="0"/>
    </xf>
    <xf numFmtId="0" fontId="0" fillId="53" borderId="28" xfId="62" applyFill="1" applyBorder="1" applyAlignment="1" applyProtection="1">
      <alignment horizontal="center" vertical="center" wrapText="1"/>
      <protection locked="0"/>
    </xf>
    <xf numFmtId="0" fontId="0" fillId="53" borderId="0" xfId="62" applyFill="1" applyBorder="1" applyAlignment="1" applyProtection="1">
      <alignment horizontal="center" vertical="center" wrapText="1"/>
      <protection locked="0"/>
    </xf>
    <xf numFmtId="0" fontId="0" fillId="53" borderId="19" xfId="62" applyFill="1" applyBorder="1" applyAlignment="1" applyProtection="1">
      <alignment horizontal="center" vertical="center" wrapText="1"/>
      <protection locked="0"/>
    </xf>
    <xf numFmtId="0" fontId="0" fillId="53" borderId="20" xfId="62" applyFill="1" applyBorder="1" applyAlignment="1" applyProtection="1">
      <alignment horizontal="center" vertical="center" wrapText="1"/>
      <protection locked="0"/>
    </xf>
    <xf numFmtId="0" fontId="0" fillId="53" borderId="21" xfId="62" applyFill="1" applyBorder="1" applyAlignment="1" applyProtection="1">
      <alignment horizontal="center" vertical="center" wrapText="1"/>
      <protection locked="0"/>
    </xf>
    <xf numFmtId="0" fontId="0" fillId="37" borderId="53" xfId="62" applyFill="1" applyBorder="1" applyAlignment="1" applyProtection="1">
      <alignment horizontal="center" vertical="center" wrapText="1"/>
      <protection/>
    </xf>
    <xf numFmtId="0" fontId="0" fillId="37" borderId="44" xfId="62" applyFill="1" applyBorder="1" applyAlignment="1" applyProtection="1">
      <alignment horizontal="center" vertical="center" wrapText="1"/>
      <protection/>
    </xf>
    <xf numFmtId="0" fontId="0" fillId="37" borderId="37" xfId="62" applyFill="1" applyBorder="1" applyAlignment="1" applyProtection="1">
      <alignment horizontal="center" vertical="center" wrapText="1"/>
      <protection/>
    </xf>
    <xf numFmtId="0" fontId="0" fillId="37" borderId="81" xfId="62" applyFill="1" applyBorder="1" applyAlignment="1" applyProtection="1">
      <alignment horizontal="center" vertical="center" wrapText="1"/>
      <protection/>
    </xf>
    <xf numFmtId="0" fontId="6" fillId="0" borderId="15" xfId="62" applyFont="1" applyFill="1" applyBorder="1" applyAlignment="1" applyProtection="1">
      <alignment horizontal="center" vertical="center" wrapText="1"/>
      <protection/>
    </xf>
    <xf numFmtId="0" fontId="6" fillId="0" borderId="20" xfId="62" applyFont="1" applyFill="1" applyBorder="1" applyAlignment="1" applyProtection="1">
      <alignment horizontal="center" vertical="center" wrapText="1"/>
      <protection/>
    </xf>
    <xf numFmtId="0" fontId="0" fillId="53" borderId="29" xfId="62" applyFill="1" applyBorder="1" applyAlignment="1" applyProtection="1">
      <alignment horizontal="center" vertical="center" wrapText="1"/>
      <protection/>
    </xf>
    <xf numFmtId="0" fontId="0" fillId="53" borderId="24" xfId="62" applyFill="1" applyBorder="1" applyAlignment="1" applyProtection="1">
      <alignment horizontal="center" vertical="center" wrapText="1"/>
      <protection/>
    </xf>
    <xf numFmtId="0" fontId="0" fillId="53" borderId="34" xfId="62" applyFill="1" applyBorder="1" applyAlignment="1" applyProtection="1">
      <alignment horizontal="center" vertical="center" wrapText="1"/>
      <protection/>
    </xf>
    <xf numFmtId="0" fontId="9" fillId="38" borderId="77" xfId="62" applyFont="1" applyFill="1" applyBorder="1" applyAlignment="1">
      <alignment horizontal="center" vertical="center" wrapText="1"/>
      <protection/>
    </xf>
    <xf numFmtId="0" fontId="9" fillId="38" borderId="29" xfId="62" applyFont="1" applyFill="1" applyBorder="1" applyAlignment="1">
      <alignment horizontal="center" vertical="center" shrinkToFit="1"/>
      <protection/>
    </xf>
    <xf numFmtId="0" fontId="9" fillId="38" borderId="47" xfId="62" applyFont="1" applyFill="1" applyBorder="1" applyAlignment="1">
      <alignment horizontal="center" vertical="center" shrinkToFit="1"/>
      <protection/>
    </xf>
    <xf numFmtId="0" fontId="6" fillId="53" borderId="42" xfId="62" applyFont="1" applyFill="1" applyBorder="1" applyAlignment="1">
      <alignment horizontal="center" vertical="center" wrapText="1"/>
      <protection/>
    </xf>
    <xf numFmtId="0" fontId="6" fillId="53" borderId="28" xfId="62" applyFont="1" applyFill="1" applyBorder="1" applyAlignment="1">
      <alignment horizontal="center" vertical="center" wrapText="1"/>
      <protection/>
    </xf>
    <xf numFmtId="0" fontId="6" fillId="53" borderId="26" xfId="62" applyFont="1" applyFill="1" applyBorder="1" applyAlignment="1">
      <alignment horizontal="center" vertical="center" wrapText="1"/>
      <protection/>
    </xf>
    <xf numFmtId="0" fontId="6" fillId="53" borderId="0" xfId="62" applyFont="1" applyFill="1" applyBorder="1" applyAlignment="1">
      <alignment horizontal="center" vertical="center" wrapText="1"/>
      <protection/>
    </xf>
    <xf numFmtId="0" fontId="6" fillId="53" borderId="19" xfId="62" applyFont="1" applyFill="1" applyBorder="1" applyAlignment="1">
      <alignment horizontal="center" vertical="center" wrapText="1"/>
      <protection/>
    </xf>
    <xf numFmtId="0" fontId="6" fillId="53" borderId="45" xfId="62" applyFont="1" applyFill="1" applyBorder="1" applyAlignment="1">
      <alignment horizontal="center" vertical="center" wrapText="1"/>
      <protection/>
    </xf>
    <xf numFmtId="0" fontId="6" fillId="53" borderId="21" xfId="62" applyFont="1" applyFill="1" applyBorder="1" applyAlignment="1">
      <alignment horizontal="center" vertical="center" wrapText="1"/>
      <protection/>
    </xf>
    <xf numFmtId="0" fontId="9" fillId="37" borderId="76" xfId="62" applyFont="1" applyFill="1" applyBorder="1" applyAlignment="1" applyProtection="1">
      <alignment horizontal="center" vertical="center" wrapText="1"/>
      <protection/>
    </xf>
    <xf numFmtId="0" fontId="9" fillId="37" borderId="77" xfId="62" applyFont="1" applyFill="1" applyBorder="1" applyAlignment="1" applyProtection="1">
      <alignment horizontal="center" vertical="center" wrapText="1"/>
      <protection/>
    </xf>
    <xf numFmtId="0" fontId="9" fillId="37" borderId="40" xfId="62" applyFont="1" applyFill="1" applyBorder="1" applyAlignment="1" applyProtection="1">
      <alignment horizontal="center" vertical="center" wrapText="1"/>
      <protection/>
    </xf>
    <xf numFmtId="0" fontId="9" fillId="37" borderId="65" xfId="62" applyFont="1" applyFill="1" applyBorder="1" applyAlignment="1" applyProtection="1">
      <alignment horizontal="center" vertical="center" wrapText="1"/>
      <protection/>
    </xf>
    <xf numFmtId="0" fontId="9" fillId="37" borderId="10" xfId="62" applyFont="1" applyFill="1" applyBorder="1" applyAlignment="1" applyProtection="1">
      <alignment horizontal="center" vertical="center" wrapText="1"/>
      <protection/>
    </xf>
    <xf numFmtId="0" fontId="9" fillId="37" borderId="31" xfId="62" applyFont="1" applyFill="1" applyBorder="1" applyAlignment="1" applyProtection="1">
      <alignment horizontal="center" vertical="center" wrapText="1"/>
      <protection/>
    </xf>
    <xf numFmtId="0" fontId="6" fillId="43" borderId="42" xfId="62" applyFont="1" applyFill="1" applyBorder="1" applyAlignment="1">
      <alignment horizontal="center" vertical="center" shrinkToFit="1"/>
      <protection/>
    </xf>
    <xf numFmtId="0" fontId="6" fillId="43" borderId="30" xfId="62" applyFont="1" applyFill="1" applyBorder="1" applyAlignment="1">
      <alignment horizontal="center" vertical="center" shrinkToFit="1"/>
      <protection/>
    </xf>
    <xf numFmtId="0" fontId="6" fillId="43" borderId="28" xfId="62" applyFont="1" applyFill="1" applyBorder="1" applyAlignment="1">
      <alignment horizontal="center" vertical="center" shrinkToFit="1"/>
      <protection/>
    </xf>
    <xf numFmtId="0" fontId="6" fillId="43" borderId="45" xfId="62" applyFont="1" applyFill="1" applyBorder="1" applyAlignment="1">
      <alignment horizontal="center" vertical="center" shrinkToFit="1"/>
      <protection/>
    </xf>
    <xf numFmtId="0" fontId="6" fillId="43" borderId="20" xfId="62" applyFont="1" applyFill="1" applyBorder="1" applyAlignment="1">
      <alignment horizontal="center" vertical="center" shrinkToFit="1"/>
      <protection/>
    </xf>
    <xf numFmtId="0" fontId="6" fillId="43" borderId="21" xfId="62" applyFont="1" applyFill="1" applyBorder="1" applyAlignment="1">
      <alignment horizontal="center" vertical="center" shrinkToFit="1"/>
      <protection/>
    </xf>
    <xf numFmtId="0" fontId="6" fillId="53" borderId="76" xfId="62" applyFont="1" applyFill="1" applyBorder="1" applyAlignment="1">
      <alignment horizontal="center" vertical="center" wrapText="1"/>
      <protection/>
    </xf>
    <xf numFmtId="0" fontId="6" fillId="53" borderId="77" xfId="62" applyFont="1" applyFill="1" applyBorder="1" applyAlignment="1">
      <alignment horizontal="center" vertical="center" wrapText="1"/>
      <protection/>
    </xf>
    <xf numFmtId="0" fontId="6" fillId="53" borderId="40" xfId="62" applyFont="1" applyFill="1" applyBorder="1" applyAlignment="1">
      <alignment horizontal="center" vertical="center" wrapText="1"/>
      <protection/>
    </xf>
    <xf numFmtId="0" fontId="6" fillId="53" borderId="65" xfId="62" applyFont="1" applyFill="1" applyBorder="1" applyAlignment="1">
      <alignment horizontal="center" vertical="center" wrapText="1"/>
      <protection/>
    </xf>
    <xf numFmtId="0" fontId="6" fillId="53" borderId="10" xfId="62" applyFont="1" applyFill="1" applyBorder="1" applyAlignment="1">
      <alignment horizontal="center" vertical="center" wrapText="1"/>
      <protection/>
    </xf>
    <xf numFmtId="0" fontId="6" fillId="53" borderId="31" xfId="62" applyFont="1" applyFill="1" applyBorder="1" applyAlignment="1">
      <alignment horizontal="center" vertical="center" wrapText="1"/>
      <protection/>
    </xf>
    <xf numFmtId="0" fontId="6" fillId="53" borderId="62" xfId="62" applyFont="1" applyFill="1" applyBorder="1" applyAlignment="1">
      <alignment horizontal="center" vertical="center" wrapText="1"/>
      <protection/>
    </xf>
    <xf numFmtId="0" fontId="6" fillId="53" borderId="63" xfId="62" applyFont="1" applyFill="1" applyBorder="1" applyAlignment="1">
      <alignment horizontal="center" vertical="center" wrapText="1"/>
      <protection/>
    </xf>
    <xf numFmtId="0" fontId="6" fillId="53" borderId="64" xfId="62" applyFont="1" applyFill="1" applyBorder="1" applyAlignment="1">
      <alignment horizontal="center" vertical="center" wrapText="1"/>
      <protection/>
    </xf>
    <xf numFmtId="0" fontId="6" fillId="0" borderId="42" xfId="62" applyFont="1" applyBorder="1" applyAlignment="1" applyProtection="1">
      <alignment horizontal="left" vertical="center" wrapText="1"/>
      <protection/>
    </xf>
    <xf numFmtId="0" fontId="6" fillId="0" borderId="30" xfId="62" applyFont="1" applyBorder="1" applyAlignment="1" applyProtection="1">
      <alignment horizontal="left" vertical="center" wrapText="1"/>
      <protection/>
    </xf>
    <xf numFmtId="0" fontId="6" fillId="0" borderId="28" xfId="62" applyFont="1" applyBorder="1" applyAlignment="1" applyProtection="1">
      <alignment horizontal="left" vertical="center" wrapText="1"/>
      <protection/>
    </xf>
    <xf numFmtId="0" fontId="6" fillId="0" borderId="26" xfId="62" applyFont="1" applyBorder="1" applyAlignment="1" applyProtection="1">
      <alignment horizontal="left" vertical="center" wrapText="1"/>
      <protection/>
    </xf>
    <xf numFmtId="0" fontId="6" fillId="0" borderId="0" xfId="62" applyFont="1" applyBorder="1" applyAlignment="1" applyProtection="1">
      <alignment horizontal="left" vertical="center" wrapText="1"/>
      <protection/>
    </xf>
    <xf numFmtId="0" fontId="6" fillId="0" borderId="19" xfId="62" applyFont="1" applyBorder="1" applyAlignment="1" applyProtection="1">
      <alignment horizontal="left" vertical="center" wrapText="1"/>
      <protection/>
    </xf>
    <xf numFmtId="0" fontId="6" fillId="0" borderId="45" xfId="62" applyFont="1" applyBorder="1" applyAlignment="1" applyProtection="1">
      <alignment horizontal="left" vertical="center" wrapText="1"/>
      <protection/>
    </xf>
    <xf numFmtId="0" fontId="6" fillId="0" borderId="20" xfId="62" applyFont="1" applyBorder="1" applyAlignment="1" applyProtection="1">
      <alignment horizontal="left" vertical="center" wrapText="1"/>
      <protection/>
    </xf>
    <xf numFmtId="0" fontId="6" fillId="0" borderId="21" xfId="62" applyFont="1" applyBorder="1" applyAlignment="1" applyProtection="1">
      <alignment horizontal="left" vertical="center" wrapText="1"/>
      <protection/>
    </xf>
    <xf numFmtId="0" fontId="9" fillId="53" borderId="92" xfId="62" applyFont="1" applyFill="1" applyBorder="1" applyAlignment="1">
      <alignment horizontal="center" vertical="center" wrapText="1"/>
      <protection/>
    </xf>
    <xf numFmtId="0" fontId="9" fillId="53" borderId="93" xfId="62" applyFont="1" applyFill="1" applyBorder="1" applyAlignment="1">
      <alignment horizontal="center" vertical="center" wrapText="1"/>
      <protection/>
    </xf>
    <xf numFmtId="0" fontId="9" fillId="53" borderId="94" xfId="62" applyFont="1" applyFill="1" applyBorder="1" applyAlignment="1">
      <alignment horizontal="center" vertical="center" wrapText="1"/>
      <protection/>
    </xf>
    <xf numFmtId="0" fontId="0" fillId="53" borderId="42" xfId="62" applyFill="1" applyBorder="1" applyAlignment="1" applyProtection="1">
      <alignment horizontal="center" vertical="center" wrapText="1"/>
      <protection locked="0"/>
    </xf>
    <xf numFmtId="0" fontId="0" fillId="53" borderId="26" xfId="62" applyFill="1" applyBorder="1" applyAlignment="1" applyProtection="1">
      <alignment horizontal="center" vertical="center" wrapText="1"/>
      <protection locked="0"/>
    </xf>
    <xf numFmtId="0" fontId="0" fillId="53" borderId="45" xfId="62" applyFill="1" applyBorder="1" applyAlignment="1" applyProtection="1">
      <alignment horizontal="center" vertical="center" wrapText="1"/>
      <protection locked="0"/>
    </xf>
    <xf numFmtId="0" fontId="0" fillId="0" borderId="69" xfId="62" applyBorder="1" applyAlignment="1">
      <alignment horizontal="center" vertical="center" wrapText="1"/>
      <protection/>
    </xf>
    <xf numFmtId="0" fontId="0" fillId="0" borderId="33" xfId="62" applyBorder="1" applyAlignment="1">
      <alignment horizontal="center" vertical="center" wrapText="1"/>
      <protection/>
    </xf>
    <xf numFmtId="0" fontId="0" fillId="0" borderId="39" xfId="62" applyBorder="1" applyAlignment="1">
      <alignment horizontal="center" vertical="center" wrapText="1"/>
      <protection/>
    </xf>
    <xf numFmtId="0" fontId="0" fillId="0" borderId="62" xfId="62" applyBorder="1" applyAlignment="1">
      <alignment horizontal="center" vertical="center" wrapText="1"/>
      <protection/>
    </xf>
    <xf numFmtId="0" fontId="0" fillId="0" borderId="63" xfId="62" applyBorder="1" applyAlignment="1">
      <alignment horizontal="center" vertical="center" wrapText="1"/>
      <protection/>
    </xf>
    <xf numFmtId="0" fontId="0" fillId="0" borderId="64" xfId="62" applyBorder="1" applyAlignment="1">
      <alignment horizontal="center" vertical="center" wrapText="1"/>
      <protection/>
    </xf>
    <xf numFmtId="0" fontId="7" fillId="53" borderId="42" xfId="62" applyFont="1" applyFill="1" applyBorder="1" applyAlignment="1">
      <alignment horizontal="center" vertical="center" wrapText="1"/>
      <protection/>
    </xf>
    <xf numFmtId="0" fontId="7" fillId="53" borderId="45" xfId="62" applyFont="1" applyFill="1" applyBorder="1" applyAlignment="1">
      <alignment horizontal="center" vertical="center" wrapText="1"/>
      <protection/>
    </xf>
    <xf numFmtId="0" fontId="6" fillId="43" borderId="77" xfId="62" applyFont="1" applyFill="1" applyBorder="1" applyAlignment="1">
      <alignment horizontal="center" vertical="center" wrapText="1"/>
      <protection/>
    </xf>
    <xf numFmtId="0" fontId="6" fillId="43" borderId="63" xfId="62" applyFont="1" applyFill="1" applyBorder="1" applyAlignment="1">
      <alignment horizontal="center" vertical="center" wrapText="1"/>
      <protection/>
    </xf>
    <xf numFmtId="0" fontId="5" fillId="43" borderId="42" xfId="62" applyFont="1" applyFill="1" applyBorder="1" applyAlignment="1" applyProtection="1">
      <alignment horizontal="center" vertical="center" wrapText="1"/>
      <protection/>
    </xf>
    <xf numFmtId="0" fontId="0" fillId="43" borderId="30" xfId="0" applyFill="1" applyBorder="1" applyAlignment="1">
      <alignment vertical="center"/>
    </xf>
    <xf numFmtId="0" fontId="0" fillId="43" borderId="28" xfId="0" applyFill="1" applyBorder="1" applyAlignment="1">
      <alignment vertical="center"/>
    </xf>
    <xf numFmtId="0" fontId="0" fillId="43" borderId="45" xfId="0" applyFill="1" applyBorder="1" applyAlignment="1">
      <alignment vertical="center"/>
    </xf>
    <xf numFmtId="0" fontId="0" fillId="43" borderId="20" xfId="0" applyFill="1" applyBorder="1" applyAlignment="1">
      <alignment vertical="center"/>
    </xf>
    <xf numFmtId="0" fontId="0" fillId="43" borderId="21" xfId="0" applyFill="1" applyBorder="1" applyAlignment="1">
      <alignment vertical="center"/>
    </xf>
    <xf numFmtId="0" fontId="9" fillId="53" borderId="95" xfId="62" applyFont="1" applyFill="1" applyBorder="1" applyAlignment="1">
      <alignment horizontal="center" vertical="center" wrapText="1"/>
      <protection/>
    </xf>
    <xf numFmtId="0" fontId="9" fillId="53" borderId="96" xfId="62" applyFont="1" applyFill="1" applyBorder="1" applyAlignment="1">
      <alignment horizontal="center" vertical="center" wrapText="1"/>
      <protection/>
    </xf>
    <xf numFmtId="0" fontId="41" fillId="53" borderId="42" xfId="62" applyFont="1" applyFill="1" applyBorder="1" applyAlignment="1">
      <alignment horizontal="center" vertical="center" wrapText="1"/>
      <protection/>
    </xf>
    <xf numFmtId="0" fontId="0" fillId="53" borderId="30" xfId="0" applyFill="1" applyBorder="1" applyAlignment="1">
      <alignment vertical="center" wrapText="1"/>
    </xf>
    <xf numFmtId="0" fontId="0" fillId="53" borderId="28" xfId="0" applyFill="1" applyBorder="1" applyAlignment="1">
      <alignment vertical="center" wrapText="1"/>
    </xf>
    <xf numFmtId="0" fontId="0" fillId="53" borderId="26" xfId="0" applyFill="1" applyBorder="1" applyAlignment="1">
      <alignment vertical="center" wrapText="1"/>
    </xf>
    <xf numFmtId="0" fontId="0" fillId="53" borderId="0" xfId="0" applyFill="1" applyAlignment="1">
      <alignment vertical="center" wrapText="1"/>
    </xf>
    <xf numFmtId="0" fontId="0" fillId="53" borderId="19" xfId="0" applyFill="1" applyBorder="1" applyAlignment="1">
      <alignment vertical="center" wrapText="1"/>
    </xf>
    <xf numFmtId="0" fontId="0" fillId="53" borderId="45" xfId="0" applyFill="1" applyBorder="1" applyAlignment="1">
      <alignment vertical="center" wrapText="1"/>
    </xf>
    <xf numFmtId="0" fontId="0" fillId="53" borderId="20" xfId="0" applyFill="1" applyBorder="1" applyAlignment="1">
      <alignment vertical="center" wrapText="1"/>
    </xf>
    <xf numFmtId="0" fontId="0" fillId="53" borderId="21" xfId="0" applyFill="1" applyBorder="1" applyAlignment="1">
      <alignment vertical="center" wrapText="1"/>
    </xf>
    <xf numFmtId="0" fontId="6" fillId="0" borderId="42" xfId="62" applyFont="1" applyBorder="1" applyAlignment="1" applyProtection="1">
      <alignment vertical="center" wrapText="1"/>
      <protection locked="0"/>
    </xf>
    <xf numFmtId="0" fontId="6" fillId="0" borderId="30" xfId="62" applyFont="1" applyBorder="1" applyAlignment="1" applyProtection="1">
      <alignment vertical="center" wrapText="1"/>
      <protection locked="0"/>
    </xf>
    <xf numFmtId="0" fontId="6" fillId="0" borderId="28" xfId="62" applyFont="1" applyBorder="1" applyAlignment="1" applyProtection="1">
      <alignment vertical="center" wrapText="1"/>
      <protection locked="0"/>
    </xf>
    <xf numFmtId="0" fontId="6" fillId="0" borderId="45" xfId="62" applyFont="1" applyBorder="1" applyAlignment="1" applyProtection="1">
      <alignment vertical="center" wrapText="1"/>
      <protection locked="0"/>
    </xf>
    <xf numFmtId="0" fontId="6" fillId="0" borderId="20" xfId="62" applyFont="1" applyBorder="1" applyAlignment="1" applyProtection="1">
      <alignment vertical="center" wrapText="1"/>
      <protection locked="0"/>
    </xf>
    <xf numFmtId="0" fontId="6" fillId="0" borderId="21" xfId="62" applyFont="1" applyBorder="1" applyAlignment="1" applyProtection="1">
      <alignment vertical="center" wrapText="1"/>
      <protection locked="0"/>
    </xf>
    <xf numFmtId="0" fontId="5" fillId="0" borderId="22" xfId="62" applyFont="1" applyFill="1" applyBorder="1" applyAlignment="1" applyProtection="1">
      <alignment horizontal="center" vertical="center" wrapText="1"/>
      <protection locked="0"/>
    </xf>
    <xf numFmtId="0" fontId="5" fillId="0" borderId="15" xfId="62" applyFont="1" applyFill="1" applyBorder="1" applyAlignment="1" applyProtection="1">
      <alignment horizontal="center" vertical="center" wrapText="1"/>
      <protection locked="0"/>
    </xf>
    <xf numFmtId="0" fontId="5" fillId="0" borderId="26" xfId="62" applyFont="1" applyFill="1" applyBorder="1" applyAlignment="1" applyProtection="1">
      <alignment horizontal="center" vertical="center" wrapText="1"/>
      <protection locked="0"/>
    </xf>
    <xf numFmtId="0" fontId="5" fillId="0" borderId="0" xfId="62" applyFont="1" applyFill="1" applyBorder="1" applyAlignment="1" applyProtection="1">
      <alignment horizontal="center" vertical="center" wrapText="1"/>
      <protection locked="0"/>
    </xf>
    <xf numFmtId="0" fontId="5" fillId="0" borderId="45" xfId="62" applyFont="1" applyFill="1" applyBorder="1" applyAlignment="1" applyProtection="1">
      <alignment horizontal="center" vertical="center" wrapText="1"/>
      <protection locked="0"/>
    </xf>
    <xf numFmtId="0" fontId="5" fillId="0" borderId="20" xfId="62" applyFont="1" applyFill="1" applyBorder="1" applyAlignment="1" applyProtection="1">
      <alignment horizontal="center" vertical="center" wrapText="1"/>
      <protection locked="0"/>
    </xf>
    <xf numFmtId="0" fontId="6" fillId="53" borderId="97" xfId="62" applyFont="1" applyFill="1" applyBorder="1" applyAlignment="1">
      <alignment horizontal="center" vertical="center" wrapText="1"/>
      <protection/>
    </xf>
    <xf numFmtId="0" fontId="6" fillId="53" borderId="95" xfId="62" applyFont="1" applyFill="1" applyBorder="1" applyAlignment="1">
      <alignment horizontal="center" vertical="center" wrapText="1"/>
      <protection/>
    </xf>
    <xf numFmtId="0" fontId="6" fillId="53" borderId="93" xfId="62" applyFont="1" applyFill="1" applyBorder="1" applyAlignment="1">
      <alignment horizontal="center" vertical="center" wrapText="1"/>
      <protection/>
    </xf>
    <xf numFmtId="0" fontId="6" fillId="53" borderId="94" xfId="62" applyFont="1" applyFill="1" applyBorder="1" applyAlignment="1">
      <alignment horizontal="center" vertical="center" wrapText="1"/>
      <protection/>
    </xf>
    <xf numFmtId="0" fontId="5" fillId="0" borderId="10" xfId="62" applyFont="1" applyFill="1" applyBorder="1" applyAlignment="1" applyProtection="1">
      <alignment horizontal="center" vertical="center" wrapText="1"/>
      <protection locked="0"/>
    </xf>
    <xf numFmtId="0" fontId="5" fillId="0" borderId="63" xfId="62" applyFont="1" applyFill="1" applyBorder="1" applyAlignment="1" applyProtection="1">
      <alignment horizontal="center" vertical="center" wrapText="1"/>
      <protection locked="0"/>
    </xf>
    <xf numFmtId="0" fontId="6" fillId="53" borderId="42" xfId="62" applyFont="1" applyFill="1" applyBorder="1" applyAlignment="1" applyProtection="1">
      <alignment horizontal="center" vertical="center" shrinkToFit="1"/>
      <protection locked="0"/>
    </xf>
    <xf numFmtId="0" fontId="6" fillId="53" borderId="30" xfId="62" applyFont="1" applyFill="1" applyBorder="1" applyAlignment="1" applyProtection="1">
      <alignment horizontal="center" vertical="center" shrinkToFit="1"/>
      <protection locked="0"/>
    </xf>
    <xf numFmtId="0" fontId="6" fillId="53" borderId="45" xfId="62" applyFont="1" applyFill="1" applyBorder="1" applyAlignment="1" applyProtection="1">
      <alignment horizontal="center" vertical="center" shrinkToFit="1"/>
      <protection locked="0"/>
    </xf>
    <xf numFmtId="0" fontId="6" fillId="53" borderId="20" xfId="62" applyFont="1" applyFill="1" applyBorder="1" applyAlignment="1" applyProtection="1">
      <alignment horizontal="center" vertical="center" shrinkToFit="1"/>
      <protection locked="0"/>
    </xf>
    <xf numFmtId="0" fontId="0" fillId="0" borderId="20" xfId="62" applyFill="1" applyBorder="1" applyAlignment="1" applyProtection="1">
      <alignment horizontal="center" vertical="center" wrapText="1"/>
      <protection locked="0"/>
    </xf>
    <xf numFmtId="0" fontId="1" fillId="37" borderId="29" xfId="62" applyFont="1" applyFill="1" applyBorder="1" applyAlignment="1" applyProtection="1">
      <alignment horizontal="center" vertical="center" shrinkToFit="1"/>
      <protection/>
    </xf>
    <xf numFmtId="0" fontId="0" fillId="37" borderId="46" xfId="62" applyFill="1" applyBorder="1" applyAlignment="1" applyProtection="1">
      <alignment horizontal="center" vertical="center" shrinkToFit="1"/>
      <protection/>
    </xf>
    <xf numFmtId="0" fontId="0" fillId="37" borderId="78" xfId="62" applyFill="1" applyBorder="1" applyAlignment="1" applyProtection="1">
      <alignment horizontal="center" vertical="center" shrinkToFit="1"/>
      <protection/>
    </xf>
    <xf numFmtId="0" fontId="1" fillId="0" borderId="46" xfId="62" applyFont="1" applyFill="1" applyBorder="1" applyAlignment="1" applyProtection="1">
      <alignment vertical="top" wrapText="1"/>
      <protection/>
    </xf>
    <xf numFmtId="0" fontId="1" fillId="0" borderId="47" xfId="62" applyFont="1" applyFill="1" applyBorder="1" applyAlignment="1" applyProtection="1">
      <alignment vertical="top" wrapText="1"/>
      <protection/>
    </xf>
    <xf numFmtId="0" fontId="0" fillId="37" borderId="33" xfId="62" applyFill="1" applyBorder="1" applyAlignment="1" applyProtection="1">
      <alignment vertical="center" wrapText="1"/>
      <protection/>
    </xf>
    <xf numFmtId="0" fontId="0" fillId="37" borderId="39" xfId="62" applyFill="1" applyBorder="1" applyAlignment="1" applyProtection="1">
      <alignment vertical="center" wrapText="1"/>
      <protection/>
    </xf>
    <xf numFmtId="0" fontId="0" fillId="38" borderId="61" xfId="62" applyFill="1" applyBorder="1" applyAlignment="1">
      <alignment horizontal="center" vertical="center" wrapText="1"/>
      <protection/>
    </xf>
    <xf numFmtId="0" fontId="0" fillId="38" borderId="20" xfId="62" applyFill="1" applyBorder="1" applyAlignment="1">
      <alignment horizontal="center" vertical="center" wrapText="1"/>
      <protection/>
    </xf>
    <xf numFmtId="0" fontId="6" fillId="0" borderId="11" xfId="62" applyFont="1" applyFill="1" applyBorder="1" applyAlignment="1" applyProtection="1">
      <alignment horizontal="center" vertical="center" wrapText="1"/>
      <protection/>
    </xf>
    <xf numFmtId="0" fontId="6" fillId="0" borderId="66" xfId="62" applyFont="1" applyFill="1" applyBorder="1" applyAlignment="1" applyProtection="1">
      <alignment horizontal="center" vertical="center" wrapText="1"/>
      <protection/>
    </xf>
    <xf numFmtId="0" fontId="1" fillId="0" borderId="78" xfId="62" applyFont="1" applyFill="1" applyBorder="1" applyAlignment="1" applyProtection="1">
      <alignment vertical="top" wrapText="1"/>
      <protection/>
    </xf>
    <xf numFmtId="0" fontId="0" fillId="37" borderId="14" xfId="62" applyFill="1" applyBorder="1" applyAlignment="1" applyProtection="1">
      <alignment horizontal="center" vertical="center" wrapText="1"/>
      <protection/>
    </xf>
    <xf numFmtId="0" fontId="0" fillId="37" borderId="11" xfId="62" applyFill="1" applyBorder="1" applyAlignment="1" applyProtection="1">
      <alignment horizontal="center" vertical="center" wrapText="1"/>
      <protection/>
    </xf>
    <xf numFmtId="0" fontId="0" fillId="37" borderId="16" xfId="62" applyFill="1" applyBorder="1" applyAlignment="1" applyProtection="1">
      <alignment horizontal="center" vertical="center" wrapText="1"/>
      <protection/>
    </xf>
    <xf numFmtId="0" fontId="0" fillId="37" borderId="61" xfId="62" applyFill="1" applyBorder="1" applyAlignment="1" applyProtection="1">
      <alignment horizontal="center" vertical="center" wrapText="1"/>
      <protection/>
    </xf>
    <xf numFmtId="0" fontId="0" fillId="53" borderId="15" xfId="62" applyFill="1" applyBorder="1" applyAlignment="1" applyProtection="1">
      <alignment horizontal="center" vertical="center" wrapText="1"/>
      <protection/>
    </xf>
    <xf numFmtId="0" fontId="0" fillId="53" borderId="20" xfId="62" applyFill="1" applyBorder="1" applyAlignment="1" applyProtection="1">
      <alignment horizontal="center" vertical="center" wrapText="1"/>
      <protection/>
    </xf>
    <xf numFmtId="0" fontId="6" fillId="0" borderId="44" xfId="62" applyFont="1" applyFill="1" applyBorder="1" applyAlignment="1" applyProtection="1">
      <alignment horizontal="center" vertical="center" wrapText="1"/>
      <protection/>
    </xf>
    <xf numFmtId="0" fontId="6" fillId="0" borderId="91" xfId="62" applyFont="1" applyFill="1" applyBorder="1" applyAlignment="1" applyProtection="1">
      <alignment horizontal="center" vertical="center" wrapText="1"/>
      <protection/>
    </xf>
    <xf numFmtId="0" fontId="6" fillId="0" borderId="15" xfId="62" applyFont="1" applyFill="1" applyBorder="1" applyAlignment="1" applyProtection="1">
      <alignment horizontal="center" vertical="center" shrinkToFit="1"/>
      <protection/>
    </xf>
    <xf numFmtId="0" fontId="6" fillId="0" borderId="37" xfId="62" applyFont="1" applyFill="1" applyBorder="1" applyAlignment="1" applyProtection="1">
      <alignment horizontal="center" vertical="center" shrinkToFit="1"/>
      <protection/>
    </xf>
    <xf numFmtId="0" fontId="6" fillId="0" borderId="20" xfId="62" applyFont="1" applyFill="1" applyBorder="1" applyAlignment="1" applyProtection="1">
      <alignment horizontal="center" vertical="center" shrinkToFit="1"/>
      <protection/>
    </xf>
    <xf numFmtId="0" fontId="6" fillId="0" borderId="81" xfId="62" applyFont="1" applyFill="1" applyBorder="1" applyAlignment="1" applyProtection="1">
      <alignment horizontal="center" vertical="center" shrinkToFit="1"/>
      <protection/>
    </xf>
    <xf numFmtId="0" fontId="6" fillId="0" borderId="0" xfId="62" applyFont="1" applyFill="1" applyBorder="1" applyAlignment="1" applyProtection="1">
      <alignment horizontal="center" vertical="center" wrapText="1"/>
      <protection/>
    </xf>
    <xf numFmtId="0" fontId="0" fillId="53" borderId="32" xfId="62" applyFill="1" applyBorder="1" applyAlignment="1" applyProtection="1">
      <alignment horizontal="center" vertical="center" wrapText="1"/>
      <protection/>
    </xf>
    <xf numFmtId="0" fontId="0" fillId="53" borderId="81" xfId="62" applyFill="1" applyBorder="1" applyAlignment="1" applyProtection="1">
      <alignment horizontal="center" vertical="center" wrapText="1"/>
      <protection/>
    </xf>
    <xf numFmtId="0" fontId="0" fillId="53" borderId="18" xfId="62" applyFill="1" applyBorder="1" applyAlignment="1" applyProtection="1">
      <alignment horizontal="center" vertical="center" wrapText="1"/>
      <protection/>
    </xf>
    <xf numFmtId="0" fontId="0" fillId="53" borderId="61" xfId="62" applyFill="1" applyBorder="1" applyAlignment="1" applyProtection="1">
      <alignment horizontal="center" vertical="center" wrapText="1"/>
      <protection/>
    </xf>
    <xf numFmtId="0" fontId="3" fillId="0" borderId="18" xfId="62" applyFont="1" applyBorder="1" applyAlignment="1">
      <alignment vertical="center" wrapText="1"/>
      <protection/>
    </xf>
    <xf numFmtId="0" fontId="3" fillId="0" borderId="0" xfId="62" applyFont="1" applyBorder="1" applyAlignment="1">
      <alignment vertical="center" wrapText="1"/>
      <protection/>
    </xf>
    <xf numFmtId="0" fontId="6" fillId="43" borderId="76" xfId="62" applyFont="1" applyFill="1" applyBorder="1" applyAlignment="1" applyProtection="1">
      <alignment horizontal="center" vertical="center" shrinkToFit="1"/>
      <protection locked="0"/>
    </xf>
    <xf numFmtId="0" fontId="6" fillId="43" borderId="77" xfId="62" applyFont="1" applyFill="1" applyBorder="1" applyAlignment="1" applyProtection="1">
      <alignment horizontal="center" vertical="center" shrinkToFit="1"/>
      <protection locked="0"/>
    </xf>
    <xf numFmtId="0" fontId="6" fillId="43" borderId="40" xfId="62" applyFont="1" applyFill="1" applyBorder="1" applyAlignment="1" applyProtection="1">
      <alignment horizontal="center" vertical="center" shrinkToFit="1"/>
      <protection locked="0"/>
    </xf>
    <xf numFmtId="0" fontId="6" fillId="43" borderId="62" xfId="62" applyFont="1" applyFill="1" applyBorder="1" applyAlignment="1" applyProtection="1">
      <alignment horizontal="center" vertical="center" shrinkToFit="1"/>
      <protection locked="0"/>
    </xf>
    <xf numFmtId="0" fontId="6" fillId="43" borderId="63" xfId="62" applyFont="1" applyFill="1" applyBorder="1" applyAlignment="1" applyProtection="1">
      <alignment horizontal="center" vertical="center" shrinkToFit="1"/>
      <protection locked="0"/>
    </xf>
    <xf numFmtId="0" fontId="6" fillId="43" borderId="64" xfId="62" applyFont="1" applyFill="1" applyBorder="1" applyAlignment="1" applyProtection="1">
      <alignment horizontal="center" vertical="center" shrinkToFit="1"/>
      <protection locked="0"/>
    </xf>
    <xf numFmtId="0" fontId="1" fillId="53" borderId="10" xfId="74" applyFill="1" applyBorder="1" applyAlignment="1">
      <alignment horizontal="center" vertical="center"/>
      <protection/>
    </xf>
    <xf numFmtId="0" fontId="1" fillId="52" borderId="10" xfId="74" applyFill="1" applyBorder="1" applyAlignment="1">
      <alignment horizontal="center" vertical="center"/>
      <protection/>
    </xf>
    <xf numFmtId="0" fontId="6" fillId="43" borderId="42" xfId="62" applyFont="1" applyFill="1" applyBorder="1" applyAlignment="1">
      <alignment horizontal="center" vertical="center" wrapText="1"/>
      <protection/>
    </xf>
    <xf numFmtId="0" fontId="6" fillId="43" borderId="30" xfId="62" applyFont="1" applyFill="1" applyBorder="1" applyAlignment="1">
      <alignment horizontal="center" vertical="center" wrapText="1"/>
      <protection/>
    </xf>
    <xf numFmtId="0" fontId="6" fillId="43" borderId="28" xfId="62" applyFont="1" applyFill="1" applyBorder="1" applyAlignment="1">
      <alignment horizontal="center" vertical="center" wrapText="1"/>
      <protection/>
    </xf>
    <xf numFmtId="0" fontId="6" fillId="43" borderId="45" xfId="62" applyFont="1" applyFill="1" applyBorder="1" applyAlignment="1">
      <alignment horizontal="center" vertical="center" wrapText="1"/>
      <protection/>
    </xf>
    <xf numFmtId="0" fontId="6" fillId="43" borderId="20" xfId="62" applyFont="1" applyFill="1" applyBorder="1" applyAlignment="1">
      <alignment horizontal="center" vertical="center" wrapText="1"/>
      <protection/>
    </xf>
    <xf numFmtId="0" fontId="6" fillId="43" borderId="21" xfId="62" applyFont="1" applyFill="1" applyBorder="1" applyAlignment="1">
      <alignment horizontal="center" vertical="center" wrapText="1"/>
      <protection/>
    </xf>
    <xf numFmtId="0" fontId="9" fillId="37" borderId="10" xfId="74" applyFont="1" applyFill="1" applyBorder="1" applyAlignment="1">
      <alignment horizontal="center" vertical="center"/>
      <protection/>
    </xf>
    <xf numFmtId="0" fontId="0" fillId="38" borderId="16" xfId="62" applyFill="1" applyBorder="1" applyAlignment="1">
      <alignment horizontal="center" vertical="center"/>
      <protection/>
    </xf>
    <xf numFmtId="0" fontId="0" fillId="38" borderId="37" xfId="62" applyFill="1" applyBorder="1" applyAlignment="1">
      <alignment horizontal="center" vertical="center"/>
      <protection/>
    </xf>
    <xf numFmtId="0" fontId="0" fillId="38" borderId="13" xfId="62" applyFill="1" applyBorder="1" applyAlignment="1">
      <alignment horizontal="center" vertical="center"/>
      <protection/>
    </xf>
    <xf numFmtId="0" fontId="0" fillId="38" borderId="34" xfId="62" applyFill="1" applyBorder="1" applyAlignment="1">
      <alignment horizontal="center" vertical="center"/>
      <protection/>
    </xf>
    <xf numFmtId="0" fontId="9" fillId="0" borderId="18" xfId="74" applyFont="1" applyBorder="1" applyAlignment="1">
      <alignment horizontal="left" vertical="center" wrapText="1"/>
      <protection/>
    </xf>
    <xf numFmtId="0" fontId="9" fillId="0" borderId="0" xfId="74" applyFont="1" applyBorder="1" applyAlignment="1">
      <alignment horizontal="left" vertical="center" wrapText="1"/>
      <protection/>
    </xf>
    <xf numFmtId="0" fontId="9" fillId="0" borderId="32" xfId="74" applyFont="1" applyBorder="1" applyAlignment="1">
      <alignment horizontal="left" vertical="center" wrapText="1"/>
      <protection/>
    </xf>
    <xf numFmtId="0" fontId="6" fillId="43" borderId="98" xfId="62" applyFont="1" applyFill="1" applyBorder="1" applyAlignment="1">
      <alignment horizontal="center" vertical="center" shrinkToFit="1"/>
      <protection/>
    </xf>
    <xf numFmtId="0" fontId="6" fillId="43" borderId="96" xfId="62" applyFont="1" applyFill="1" applyBorder="1" applyAlignment="1">
      <alignment horizontal="center" vertical="center" shrinkToFit="1"/>
      <protection/>
    </xf>
    <xf numFmtId="0" fontId="6" fillId="53" borderId="42" xfId="0" applyFont="1" applyFill="1" applyBorder="1" applyAlignment="1">
      <alignment horizontal="center" vertical="center"/>
    </xf>
    <xf numFmtId="0" fontId="6" fillId="53" borderId="30" xfId="0" applyFont="1" applyFill="1" applyBorder="1" applyAlignment="1">
      <alignment horizontal="center" vertical="center"/>
    </xf>
    <xf numFmtId="0" fontId="6" fillId="53" borderId="45" xfId="0" applyFont="1" applyFill="1" applyBorder="1" applyAlignment="1">
      <alignment horizontal="center" vertical="center"/>
    </xf>
    <xf numFmtId="0" fontId="6" fillId="53" borderId="20" xfId="0" applyFont="1" applyFill="1" applyBorder="1" applyAlignment="1">
      <alignment horizontal="center" vertical="center"/>
    </xf>
    <xf numFmtId="0" fontId="0" fillId="53" borderId="42" xfId="0" applyFill="1" applyBorder="1" applyAlignment="1">
      <alignment horizontal="center" vertical="center" textRotation="255" wrapText="1" shrinkToFit="1"/>
    </xf>
    <xf numFmtId="0" fontId="0" fillId="53" borderId="30" xfId="0" applyFill="1" applyBorder="1" applyAlignment="1">
      <alignment horizontal="center" vertical="center" textRotation="255" wrapText="1" shrinkToFit="1"/>
    </xf>
    <xf numFmtId="0" fontId="0" fillId="53" borderId="45" xfId="0" applyFill="1" applyBorder="1" applyAlignment="1">
      <alignment horizontal="center" vertical="center" textRotation="255" wrapText="1" shrinkToFit="1"/>
    </xf>
    <xf numFmtId="0" fontId="0" fillId="53" borderId="20" xfId="0" applyFill="1" applyBorder="1" applyAlignment="1">
      <alignment horizontal="center" vertical="center" textRotation="255" wrapText="1" shrinkToFit="1"/>
    </xf>
    <xf numFmtId="182" fontId="5" fillId="53" borderId="30" xfId="62" applyNumberFormat="1" applyFont="1" applyFill="1" applyBorder="1" applyAlignment="1">
      <alignment horizontal="center" vertical="center" shrinkToFit="1"/>
      <protection/>
    </xf>
    <xf numFmtId="182" fontId="5" fillId="53" borderId="28" xfId="62" applyNumberFormat="1" applyFont="1" applyFill="1" applyBorder="1" applyAlignment="1">
      <alignment horizontal="center" vertical="center" shrinkToFit="1"/>
      <protection/>
    </xf>
    <xf numFmtId="182" fontId="5" fillId="53" borderId="20" xfId="62" applyNumberFormat="1" applyFont="1" applyFill="1" applyBorder="1" applyAlignment="1">
      <alignment horizontal="center" vertical="center" shrinkToFit="1"/>
      <protection/>
    </xf>
    <xf numFmtId="182" fontId="5" fillId="53" borderId="21" xfId="62" applyNumberFormat="1" applyFont="1" applyFill="1" applyBorder="1" applyAlignment="1">
      <alignment horizontal="center" vertical="center" shrinkToFit="1"/>
      <protection/>
    </xf>
    <xf numFmtId="0" fontId="0" fillId="65" borderId="30" xfId="0" applyFill="1" applyBorder="1" applyAlignment="1">
      <alignment horizontal="center" vertical="center" textRotation="255"/>
    </xf>
    <xf numFmtId="0" fontId="0" fillId="65" borderId="20" xfId="0" applyFill="1" applyBorder="1" applyAlignment="1">
      <alignment horizontal="center" vertical="center" textRotation="255"/>
    </xf>
    <xf numFmtId="20" fontId="0" fillId="0" borderId="30" xfId="0" applyNumberFormat="1"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88" fontId="93" fillId="0" borderId="0" xfId="62" applyNumberFormat="1" applyFont="1" applyAlignment="1">
      <alignment horizontal="left" vertical="center" shrinkToFit="1"/>
      <protection/>
    </xf>
    <xf numFmtId="184" fontId="0" fillId="0" borderId="30" xfId="0" applyNumberFormat="1" applyBorder="1" applyAlignment="1">
      <alignment horizontal="center" vertical="center"/>
    </xf>
    <xf numFmtId="184" fontId="0" fillId="0" borderId="20" xfId="0" applyNumberFormat="1" applyBorder="1" applyAlignment="1">
      <alignment horizontal="center" vertical="center"/>
    </xf>
    <xf numFmtId="0" fontId="18" fillId="43" borderId="65" xfId="68" applyFont="1" applyFill="1" applyBorder="1" applyAlignment="1">
      <alignment horizontal="center" vertical="center" textRotation="255" wrapText="1"/>
      <protection/>
    </xf>
    <xf numFmtId="0" fontId="18" fillId="43" borderId="10" xfId="68" applyFont="1" applyFill="1" applyBorder="1" applyAlignment="1">
      <alignment horizontal="center" vertical="center" textRotation="255" wrapText="1"/>
      <protection/>
    </xf>
    <xf numFmtId="0" fontId="10" fillId="43" borderId="10" xfId="68" applyFont="1" applyFill="1" applyBorder="1" applyAlignment="1">
      <alignment vertical="center" shrinkToFit="1"/>
      <protection/>
    </xf>
    <xf numFmtId="0" fontId="10" fillId="43" borderId="31" xfId="68" applyFont="1" applyFill="1" applyBorder="1" applyAlignment="1">
      <alignment vertical="center" shrinkToFit="1"/>
      <protection/>
    </xf>
    <xf numFmtId="0" fontId="11" fillId="0" borderId="65" xfId="68" applyFont="1" applyFill="1" applyBorder="1" applyAlignment="1" applyProtection="1">
      <alignment horizontal="center" vertical="center" shrinkToFit="1"/>
      <protection locked="0"/>
    </xf>
    <xf numFmtId="0" fontId="11" fillId="0" borderId="10" xfId="68" applyFont="1" applyFill="1" applyBorder="1" applyAlignment="1" applyProtection="1">
      <alignment horizontal="center" vertical="center" shrinkToFit="1"/>
      <protection locked="0"/>
    </xf>
    <xf numFmtId="0" fontId="11" fillId="0" borderId="31" xfId="68" applyFont="1" applyFill="1" applyBorder="1" applyAlignment="1" applyProtection="1">
      <alignment horizontal="center" vertical="center" shrinkToFit="1"/>
      <protection locked="0"/>
    </xf>
    <xf numFmtId="0" fontId="13" fillId="41" borderId="27" xfId="68" applyFont="1" applyFill="1" applyBorder="1" applyAlignment="1">
      <alignment horizontal="center" vertical="center" wrapText="1"/>
      <protection/>
    </xf>
    <xf numFmtId="0" fontId="13" fillId="41" borderId="24" xfId="68" applyFont="1" applyFill="1" applyBorder="1" applyAlignment="1">
      <alignment horizontal="center" vertical="center" wrapText="1"/>
      <protection/>
    </xf>
    <xf numFmtId="0" fontId="13" fillId="41" borderId="25" xfId="68" applyFont="1" applyFill="1" applyBorder="1" applyAlignment="1">
      <alignment horizontal="center" vertical="center" wrapText="1"/>
      <protection/>
    </xf>
    <xf numFmtId="0" fontId="10" fillId="41" borderId="27" xfId="68" applyFill="1" applyBorder="1" applyAlignment="1">
      <alignment horizontal="center" vertical="center" wrapText="1"/>
      <protection/>
    </xf>
    <xf numFmtId="0" fontId="10" fillId="41" borderId="24" xfId="68" applyFill="1" applyBorder="1" applyAlignment="1">
      <alignment horizontal="center" vertical="center" wrapText="1"/>
      <protection/>
    </xf>
    <xf numFmtId="0" fontId="10" fillId="41" borderId="34" xfId="68" applyFill="1" applyBorder="1" applyAlignment="1">
      <alignment horizontal="center" vertical="center" wrapText="1"/>
      <protection/>
    </xf>
    <xf numFmtId="0" fontId="10" fillId="41" borderId="13" xfId="68" applyFill="1" applyBorder="1" applyAlignment="1">
      <alignment horizontal="center" vertical="center" wrapText="1"/>
      <protection/>
    </xf>
    <xf numFmtId="0" fontId="10" fillId="41" borderId="25" xfId="68" applyFill="1" applyBorder="1" applyAlignment="1">
      <alignment horizontal="center" vertical="center" wrapText="1"/>
      <protection/>
    </xf>
    <xf numFmtId="0" fontId="31" fillId="43" borderId="22" xfId="68" applyFont="1" applyFill="1" applyBorder="1" applyAlignment="1">
      <alignment horizontal="center" vertical="center" textRotation="255" wrapText="1" shrinkToFit="1"/>
      <protection/>
    </xf>
    <xf numFmtId="0" fontId="31" fillId="43" borderId="37" xfId="68" applyFont="1" applyFill="1" applyBorder="1" applyAlignment="1">
      <alignment horizontal="center" vertical="center" textRotation="255" wrapText="1" shrinkToFit="1"/>
      <protection/>
    </xf>
    <xf numFmtId="0" fontId="31" fillId="43" borderId="27" xfId="68" applyFont="1" applyFill="1" applyBorder="1" applyAlignment="1">
      <alignment horizontal="center" vertical="center" textRotation="255" wrapText="1" shrinkToFit="1"/>
      <protection/>
    </xf>
    <xf numFmtId="0" fontId="31" fillId="43" borderId="34" xfId="68" applyFont="1" applyFill="1" applyBorder="1" applyAlignment="1">
      <alignment horizontal="center" vertical="center" textRotation="255" wrapText="1" shrinkToFit="1"/>
      <protection/>
    </xf>
    <xf numFmtId="0" fontId="18" fillId="43" borderId="22" xfId="68" applyFont="1" applyFill="1" applyBorder="1" applyAlignment="1">
      <alignment horizontal="center" vertical="center" textRotation="255" wrapText="1"/>
      <protection/>
    </xf>
    <xf numFmtId="0" fontId="18" fillId="43" borderId="37" xfId="68" applyFont="1" applyFill="1" applyBorder="1" applyAlignment="1">
      <alignment horizontal="center" vertical="center" textRotation="255" wrapText="1"/>
      <protection/>
    </xf>
    <xf numFmtId="0" fontId="18" fillId="43" borderId="26" xfId="68" applyFont="1" applyFill="1" applyBorder="1" applyAlignment="1">
      <alignment horizontal="center" vertical="center" textRotation="255" wrapText="1"/>
      <protection/>
    </xf>
    <xf numFmtId="0" fontId="18" fillId="43" borderId="32" xfId="68" applyFont="1" applyFill="1" applyBorder="1" applyAlignment="1">
      <alignment horizontal="center" vertical="center" textRotation="255" wrapText="1"/>
      <protection/>
    </xf>
    <xf numFmtId="0" fontId="18" fillId="43" borderId="99" xfId="68" applyFont="1" applyFill="1" applyBorder="1" applyAlignment="1">
      <alignment horizontal="center" vertical="center" textRotation="255" wrapText="1"/>
      <protection/>
    </xf>
    <xf numFmtId="0" fontId="18" fillId="43" borderId="100" xfId="68" applyFont="1" applyFill="1" applyBorder="1" applyAlignment="1">
      <alignment horizontal="center" vertical="center" textRotation="255" wrapText="1"/>
      <protection/>
    </xf>
    <xf numFmtId="0" fontId="10" fillId="43" borderId="101" xfId="68" applyFont="1" applyFill="1" applyBorder="1" applyAlignment="1">
      <alignment vertical="center" shrinkToFit="1"/>
      <protection/>
    </xf>
    <xf numFmtId="0" fontId="10" fillId="43" borderId="56" xfId="68" applyFont="1" applyFill="1" applyBorder="1" applyAlignment="1">
      <alignment vertical="center" shrinkToFit="1"/>
      <protection/>
    </xf>
    <xf numFmtId="0" fontId="11" fillId="0" borderId="102" xfId="68" applyFont="1" applyFill="1" applyBorder="1" applyAlignment="1" applyProtection="1">
      <alignment horizontal="center" vertical="center" shrinkToFit="1"/>
      <protection locked="0"/>
    </xf>
    <xf numFmtId="0" fontId="11" fillId="0" borderId="101" xfId="68" applyFont="1" applyFill="1" applyBorder="1" applyAlignment="1" applyProtection="1">
      <alignment horizontal="center" vertical="center" shrinkToFit="1"/>
      <protection locked="0"/>
    </xf>
    <xf numFmtId="0" fontId="11" fillId="0" borderId="56" xfId="68" applyFont="1" applyFill="1" applyBorder="1" applyAlignment="1" applyProtection="1">
      <alignment horizontal="center" vertical="center" shrinkToFit="1"/>
      <protection locked="0"/>
    </xf>
    <xf numFmtId="0" fontId="10" fillId="41" borderId="24" xfId="68" applyFill="1" applyBorder="1" applyAlignment="1">
      <alignment vertical="center" wrapText="1"/>
      <protection/>
    </xf>
    <xf numFmtId="0" fontId="10" fillId="41" borderId="25" xfId="68" applyFill="1" applyBorder="1" applyAlignment="1">
      <alignment vertical="center" wrapText="1"/>
      <protection/>
    </xf>
    <xf numFmtId="0" fontId="13" fillId="43" borderId="103" xfId="68" applyFont="1" applyFill="1" applyBorder="1" applyAlignment="1">
      <alignment horizontal="center" vertical="center" wrapText="1"/>
      <protection/>
    </xf>
    <xf numFmtId="0" fontId="13" fillId="43" borderId="44" xfId="68" applyFont="1" applyFill="1" applyBorder="1" applyAlignment="1">
      <alignment horizontal="center" vertical="center" wrapText="1"/>
      <protection/>
    </xf>
    <xf numFmtId="0" fontId="13" fillId="43" borderId="91" xfId="68" applyFont="1" applyFill="1" applyBorder="1" applyAlignment="1">
      <alignment horizontal="center" vertical="center" wrapText="1"/>
      <protection/>
    </xf>
    <xf numFmtId="0" fontId="14" fillId="43" borderId="42" xfId="68" applyFont="1" applyFill="1" applyBorder="1" applyAlignment="1">
      <alignment horizontal="center" vertical="center" wrapText="1"/>
      <protection/>
    </xf>
    <xf numFmtId="0" fontId="14" fillId="43" borderId="30" xfId="68" applyFont="1" applyFill="1" applyBorder="1" applyAlignment="1">
      <alignment horizontal="center" vertical="center" wrapText="1"/>
      <protection/>
    </xf>
    <xf numFmtId="0" fontId="14" fillId="43" borderId="79" xfId="68" applyFont="1" applyFill="1" applyBorder="1" applyAlignment="1">
      <alignment horizontal="center" vertical="center" wrapText="1"/>
      <protection/>
    </xf>
    <xf numFmtId="0" fontId="14" fillId="43" borderId="26" xfId="68" applyFont="1" applyFill="1" applyBorder="1" applyAlignment="1">
      <alignment horizontal="center" vertical="center" wrapText="1"/>
      <protection/>
    </xf>
    <xf numFmtId="0" fontId="14" fillId="43" borderId="0" xfId="68" applyFont="1" applyFill="1" applyBorder="1" applyAlignment="1">
      <alignment horizontal="center" vertical="center" wrapText="1"/>
      <protection/>
    </xf>
    <xf numFmtId="0" fontId="14" fillId="43" borderId="32" xfId="68" applyFont="1" applyFill="1" applyBorder="1" applyAlignment="1">
      <alignment horizontal="center" vertical="center" wrapText="1"/>
      <protection/>
    </xf>
    <xf numFmtId="0" fontId="14" fillId="43" borderId="45" xfId="68" applyFont="1" applyFill="1" applyBorder="1" applyAlignment="1">
      <alignment horizontal="center" vertical="center" wrapText="1"/>
      <protection/>
    </xf>
    <xf numFmtId="0" fontId="14" fillId="43" borderId="20" xfId="68" applyFont="1" applyFill="1" applyBorder="1" applyAlignment="1">
      <alignment horizontal="center" vertical="center" wrapText="1"/>
      <protection/>
    </xf>
    <xf numFmtId="0" fontId="14" fillId="43" borderId="81" xfId="68" applyFont="1" applyFill="1" applyBorder="1" applyAlignment="1">
      <alignment horizontal="center" vertical="center" wrapText="1"/>
      <protection/>
    </xf>
    <xf numFmtId="0" fontId="10" fillId="0" borderId="43" xfId="68" applyFont="1" applyBorder="1" applyAlignment="1" applyProtection="1">
      <alignment vertical="center" wrapText="1"/>
      <protection locked="0"/>
    </xf>
    <xf numFmtId="0" fontId="10" fillId="0" borderId="30" xfId="68" applyFont="1" applyBorder="1" applyAlignment="1" applyProtection="1">
      <alignment vertical="center" wrapText="1"/>
      <protection locked="0"/>
    </xf>
    <xf numFmtId="0" fontId="10" fillId="0" borderId="28" xfId="68" applyFont="1" applyBorder="1" applyAlignment="1" applyProtection="1">
      <alignment vertical="center" wrapText="1"/>
      <protection locked="0"/>
    </xf>
    <xf numFmtId="0" fontId="10" fillId="0" borderId="18" xfId="68" applyFont="1" applyBorder="1" applyAlignment="1" applyProtection="1">
      <alignment vertical="center" wrapText="1"/>
      <protection locked="0"/>
    </xf>
    <xf numFmtId="0" fontId="10" fillId="0" borderId="0" xfId="68" applyFont="1" applyBorder="1" applyAlignment="1" applyProtection="1">
      <alignment vertical="center" wrapText="1"/>
      <protection locked="0"/>
    </xf>
    <xf numFmtId="0" fontId="10" fillId="0" borderId="19" xfId="68" applyFont="1" applyBorder="1" applyAlignment="1" applyProtection="1">
      <alignment vertical="center" wrapText="1"/>
      <protection locked="0"/>
    </xf>
    <xf numFmtId="0" fontId="10" fillId="0" borderId="61" xfId="68" applyFont="1" applyBorder="1" applyAlignment="1" applyProtection="1">
      <alignment vertical="center" wrapText="1"/>
      <protection locked="0"/>
    </xf>
    <xf numFmtId="0" fontId="10" fillId="0" borderId="20" xfId="68" applyFont="1" applyBorder="1" applyAlignment="1" applyProtection="1">
      <alignment vertical="center" wrapText="1"/>
      <protection locked="0"/>
    </xf>
    <xf numFmtId="0" fontId="10" fillId="0" borderId="21" xfId="68" applyFont="1" applyBorder="1" applyAlignment="1" applyProtection="1">
      <alignment vertical="center" wrapText="1"/>
      <protection locked="0"/>
    </xf>
    <xf numFmtId="0" fontId="10" fillId="43" borderId="30" xfId="68" applyFill="1" applyBorder="1" applyAlignment="1">
      <alignment horizontal="center" vertical="center" wrapText="1"/>
      <protection/>
    </xf>
    <xf numFmtId="0" fontId="10" fillId="43" borderId="20" xfId="68" applyFill="1" applyBorder="1" applyAlignment="1">
      <alignment horizontal="center" vertical="center" wrapText="1"/>
      <protection/>
    </xf>
    <xf numFmtId="0" fontId="10" fillId="0" borderId="30" xfId="68" applyFont="1" applyFill="1" applyBorder="1" applyAlignment="1" applyProtection="1">
      <alignment horizontal="center" vertical="center" shrinkToFit="1"/>
      <protection locked="0"/>
    </xf>
    <xf numFmtId="0" fontId="10" fillId="0" borderId="30" xfId="68" applyFill="1" applyBorder="1" applyAlignment="1" applyProtection="1">
      <alignment horizontal="center" vertical="center" shrinkToFit="1"/>
      <protection locked="0"/>
    </xf>
    <xf numFmtId="0" fontId="10" fillId="0" borderId="20" xfId="68" applyFill="1" applyBorder="1" applyAlignment="1" applyProtection="1">
      <alignment horizontal="center" vertical="center" shrinkToFit="1"/>
      <protection locked="0"/>
    </xf>
    <xf numFmtId="0" fontId="3" fillId="43" borderId="43" xfId="68" applyFont="1" applyFill="1" applyBorder="1" applyAlignment="1">
      <alignment horizontal="center" vertical="center" shrinkToFit="1"/>
      <protection/>
    </xf>
    <xf numFmtId="0" fontId="3" fillId="43" borderId="30" xfId="68" applyFont="1" applyFill="1" applyBorder="1" applyAlignment="1">
      <alignment horizontal="center" vertical="center" shrinkToFit="1"/>
      <protection/>
    </xf>
    <xf numFmtId="0" fontId="3" fillId="43" borderId="61" xfId="68" applyFont="1" applyFill="1" applyBorder="1" applyAlignment="1">
      <alignment horizontal="center" vertical="center" shrinkToFit="1"/>
      <protection/>
    </xf>
    <xf numFmtId="0" fontId="3" fillId="43" borderId="20" xfId="68" applyFont="1" applyFill="1" applyBorder="1" applyAlignment="1">
      <alignment horizontal="center" vertical="center" shrinkToFit="1"/>
      <protection/>
    </xf>
    <xf numFmtId="0" fontId="18" fillId="43" borderId="43" xfId="68" applyFont="1" applyFill="1" applyBorder="1" applyAlignment="1">
      <alignment horizontal="center" vertical="center" wrapText="1"/>
      <protection/>
    </xf>
    <xf numFmtId="0" fontId="18" fillId="43" borderId="30" xfId="68" applyFont="1" applyFill="1" applyBorder="1" applyAlignment="1">
      <alignment horizontal="center" vertical="center" wrapText="1"/>
      <protection/>
    </xf>
    <xf numFmtId="0" fontId="18" fillId="43" borderId="79" xfId="68" applyFont="1" applyFill="1" applyBorder="1" applyAlignment="1">
      <alignment horizontal="center" vertical="center" wrapText="1"/>
      <protection/>
    </xf>
    <xf numFmtId="0" fontId="18" fillId="43" borderId="61" xfId="68" applyFont="1" applyFill="1" applyBorder="1" applyAlignment="1">
      <alignment horizontal="center" vertical="center" wrapText="1"/>
      <protection/>
    </xf>
    <xf numFmtId="0" fontId="18" fillId="43" borderId="20" xfId="68" applyFont="1" applyFill="1" applyBorder="1" applyAlignment="1">
      <alignment horizontal="center" vertical="center" wrapText="1"/>
      <protection/>
    </xf>
    <xf numFmtId="0" fontId="18" fillId="43" borderId="81" xfId="68" applyFont="1" applyFill="1" applyBorder="1" applyAlignment="1">
      <alignment horizontal="center" vertical="center" wrapText="1"/>
      <protection/>
    </xf>
    <xf numFmtId="0" fontId="18" fillId="43" borderId="84" xfId="68" applyFont="1" applyFill="1" applyBorder="1" applyAlignment="1">
      <alignment vertical="top" wrapText="1"/>
      <protection/>
    </xf>
    <xf numFmtId="0" fontId="18" fillId="43" borderId="46" xfId="68" applyFont="1" applyFill="1" applyBorder="1" applyAlignment="1">
      <alignment vertical="top" wrapText="1"/>
      <protection/>
    </xf>
    <xf numFmtId="0" fontId="18" fillId="43" borderId="47" xfId="68" applyFont="1" applyFill="1" applyBorder="1" applyAlignment="1">
      <alignment vertical="top" wrapText="1"/>
      <protection/>
    </xf>
    <xf numFmtId="0" fontId="20" fillId="43" borderId="42" xfId="68" applyFont="1" applyFill="1" applyBorder="1" applyAlignment="1">
      <alignment horizontal="center" vertical="center" wrapText="1"/>
      <protection/>
    </xf>
    <xf numFmtId="0" fontId="20" fillId="43" borderId="30" xfId="68" applyFont="1" applyFill="1" applyBorder="1" applyAlignment="1">
      <alignment horizontal="center" vertical="center" wrapText="1"/>
      <protection/>
    </xf>
    <xf numFmtId="0" fontId="20" fillId="43" borderId="79" xfId="68" applyFont="1" applyFill="1" applyBorder="1" applyAlignment="1">
      <alignment horizontal="center" vertical="center" wrapText="1"/>
      <protection/>
    </xf>
    <xf numFmtId="0" fontId="20" fillId="43" borderId="45" xfId="68" applyFont="1" applyFill="1" applyBorder="1" applyAlignment="1">
      <alignment horizontal="center" vertical="center" wrapText="1"/>
      <protection/>
    </xf>
    <xf numFmtId="0" fontId="20" fillId="43" borderId="20" xfId="68" applyFont="1" applyFill="1" applyBorder="1" applyAlignment="1">
      <alignment horizontal="center" vertical="center" wrapText="1"/>
      <protection/>
    </xf>
    <xf numFmtId="0" fontId="20" fillId="43" borderId="81" xfId="68" applyFont="1" applyFill="1" applyBorder="1" applyAlignment="1">
      <alignment horizontal="center" vertical="center" wrapText="1"/>
      <protection/>
    </xf>
    <xf numFmtId="0" fontId="10" fillId="43" borderId="43" xfId="68" applyFill="1" applyBorder="1" applyAlignment="1">
      <alignment horizontal="center" vertical="center" wrapText="1"/>
      <protection/>
    </xf>
    <xf numFmtId="0" fontId="10" fillId="43" borderId="61" xfId="68" applyFill="1" applyBorder="1" applyAlignment="1">
      <alignment horizontal="center" vertical="center" wrapText="1"/>
      <protection/>
    </xf>
    <xf numFmtId="0" fontId="11" fillId="0" borderId="11" xfId="68" applyFont="1" applyFill="1" applyBorder="1" applyAlignment="1" applyProtection="1">
      <alignment vertical="center" shrinkToFit="1"/>
      <protection locked="0"/>
    </xf>
    <xf numFmtId="0" fontId="11" fillId="0" borderId="66" xfId="68" applyFont="1" applyFill="1" applyBorder="1" applyAlignment="1" applyProtection="1">
      <alignment vertical="center" shrinkToFit="1"/>
      <protection locked="0"/>
    </xf>
    <xf numFmtId="0" fontId="18" fillId="43" borderId="69" xfId="68" applyFont="1" applyFill="1" applyBorder="1" applyAlignment="1">
      <alignment horizontal="center" vertical="center" textRotation="255" wrapText="1"/>
      <protection/>
    </xf>
    <xf numFmtId="0" fontId="18" fillId="43" borderId="33" xfId="68" applyFont="1" applyFill="1" applyBorder="1" applyAlignment="1">
      <alignment horizontal="center" vertical="center" textRotation="255" wrapText="1"/>
      <protection/>
    </xf>
    <xf numFmtId="0" fontId="10" fillId="43" borderId="33" xfId="68" applyFont="1" applyFill="1" applyBorder="1" applyAlignment="1">
      <alignment vertical="center" shrinkToFit="1"/>
      <protection/>
    </xf>
    <xf numFmtId="0" fontId="10" fillId="43" borderId="39" xfId="68" applyFont="1" applyFill="1" applyBorder="1" applyAlignment="1">
      <alignment vertical="center" shrinkToFit="1"/>
      <protection/>
    </xf>
    <xf numFmtId="0" fontId="11" fillId="0" borderId="76" xfId="68" applyFont="1" applyFill="1" applyBorder="1" applyAlignment="1" applyProtection="1">
      <alignment horizontal="center" vertical="center" shrinkToFit="1"/>
      <protection locked="0"/>
    </xf>
    <xf numFmtId="0" fontId="11" fillId="0" borderId="77" xfId="68" applyFont="1" applyFill="1" applyBorder="1" applyAlignment="1" applyProtection="1">
      <alignment horizontal="center" vertical="center" shrinkToFit="1"/>
      <protection locked="0"/>
    </xf>
    <xf numFmtId="0" fontId="3" fillId="43" borderId="48" xfId="68" applyFont="1" applyFill="1" applyBorder="1" applyAlignment="1">
      <alignment vertical="center" wrapText="1"/>
      <protection/>
    </xf>
    <xf numFmtId="0" fontId="3" fillId="43" borderId="11" xfId="68" applyFont="1" applyFill="1" applyBorder="1" applyAlignment="1">
      <alignment vertical="center" wrapText="1"/>
      <protection/>
    </xf>
    <xf numFmtId="0" fontId="3" fillId="43" borderId="38" xfId="68" applyFont="1" applyFill="1" applyBorder="1" applyAlignment="1">
      <alignment vertical="center" wrapText="1"/>
      <protection/>
    </xf>
    <xf numFmtId="0" fontId="14" fillId="43" borderId="82" xfId="68" applyFont="1" applyFill="1" applyBorder="1" applyAlignment="1">
      <alignment horizontal="center" vertical="center" wrapText="1"/>
      <protection/>
    </xf>
    <xf numFmtId="0" fontId="14" fillId="43" borderId="41" xfId="68" applyFont="1" applyFill="1" applyBorder="1" applyAlignment="1">
      <alignment horizontal="center" vertical="center" wrapText="1"/>
      <protection/>
    </xf>
    <xf numFmtId="0" fontId="14" fillId="43" borderId="83" xfId="68" applyFont="1" applyFill="1" applyBorder="1" applyAlignment="1">
      <alignment horizontal="center" vertical="center" wrapText="1"/>
      <protection/>
    </xf>
    <xf numFmtId="0" fontId="10" fillId="43" borderId="14" xfId="68" applyFill="1" applyBorder="1" applyAlignment="1" applyProtection="1">
      <alignment horizontal="center" vertical="center" wrapText="1"/>
      <protection locked="0"/>
    </xf>
    <xf numFmtId="0" fontId="10" fillId="43" borderId="11" xfId="68" applyFill="1" applyBorder="1" applyAlignment="1" applyProtection="1">
      <alignment horizontal="center" vertical="center" wrapText="1"/>
      <protection locked="0"/>
    </xf>
    <xf numFmtId="0" fontId="3" fillId="43" borderId="27" xfId="68" applyFont="1" applyFill="1" applyBorder="1" applyAlignment="1">
      <alignment horizontal="left" vertical="center" wrapText="1"/>
      <protection/>
    </xf>
    <xf numFmtId="0" fontId="3" fillId="43" borderId="24" xfId="68" applyFont="1" applyFill="1" applyBorder="1" applyAlignment="1">
      <alignment horizontal="left" vertical="center" wrapText="1"/>
      <protection/>
    </xf>
    <xf numFmtId="0" fontId="3" fillId="43" borderId="34" xfId="68" applyFont="1" applyFill="1" applyBorder="1" applyAlignment="1">
      <alignment horizontal="left" vertical="center" wrapText="1"/>
      <protection/>
    </xf>
    <xf numFmtId="0" fontId="10" fillId="43" borderId="33" xfId="68" applyFill="1" applyBorder="1" applyAlignment="1" applyProtection="1">
      <alignment horizontal="center" vertical="center" wrapText="1"/>
      <protection locked="0"/>
    </xf>
    <xf numFmtId="0" fontId="10" fillId="34" borderId="33" xfId="68" applyFill="1" applyBorder="1" applyAlignment="1" applyProtection="1">
      <alignment horizontal="center" vertical="center" wrapText="1"/>
      <protection locked="0"/>
    </xf>
    <xf numFmtId="0" fontId="10" fillId="34" borderId="13" xfId="68" applyFill="1" applyBorder="1" applyAlignment="1" applyProtection="1">
      <alignment horizontal="center" vertical="center" wrapText="1"/>
      <protection locked="0"/>
    </xf>
    <xf numFmtId="0" fontId="3" fillId="43" borderId="82" xfId="68" applyFont="1" applyFill="1" applyBorder="1" applyAlignment="1">
      <alignment horizontal="center" vertical="center" shrinkToFit="1"/>
      <protection/>
    </xf>
    <xf numFmtId="0" fontId="3" fillId="43" borderId="41" xfId="68" applyFont="1" applyFill="1" applyBorder="1" applyAlignment="1">
      <alignment horizontal="center" vertical="center" shrinkToFit="1"/>
      <protection/>
    </xf>
    <xf numFmtId="0" fontId="3" fillId="43" borderId="104" xfId="68" applyFont="1" applyFill="1" applyBorder="1" applyAlignment="1">
      <alignment horizontal="center" vertical="center" shrinkToFit="1"/>
      <protection/>
    </xf>
    <xf numFmtId="0" fontId="3" fillId="43" borderId="22" xfId="68" applyFont="1" applyFill="1" applyBorder="1" applyAlignment="1">
      <alignment horizontal="center" vertical="center" wrapText="1"/>
      <protection/>
    </xf>
    <xf numFmtId="0" fontId="3" fillId="43" borderId="15" xfId="68" applyFont="1" applyFill="1" applyBorder="1" applyAlignment="1">
      <alignment horizontal="center" vertical="center" wrapText="1"/>
      <protection/>
    </xf>
    <xf numFmtId="0" fontId="3" fillId="43" borderId="45" xfId="68" applyFont="1" applyFill="1" applyBorder="1" applyAlignment="1">
      <alignment horizontal="center" vertical="center" wrapText="1"/>
      <protection/>
    </xf>
    <xf numFmtId="0" fontId="3" fillId="43" borderId="20" xfId="68" applyFont="1" applyFill="1" applyBorder="1" applyAlignment="1">
      <alignment horizontal="center" vertical="center" wrapText="1"/>
      <protection/>
    </xf>
    <xf numFmtId="0" fontId="3" fillId="43" borderId="14" xfId="68" applyFont="1" applyFill="1" applyBorder="1" applyAlignment="1">
      <alignment horizontal="center" vertical="center" wrapText="1"/>
      <protection/>
    </xf>
    <xf numFmtId="0" fontId="3" fillId="43" borderId="38" xfId="68" applyFont="1" applyFill="1" applyBorder="1" applyAlignment="1">
      <alignment horizontal="center" vertical="center" wrapText="1"/>
      <protection/>
    </xf>
    <xf numFmtId="0" fontId="3" fillId="43" borderId="61" xfId="68" applyFont="1" applyFill="1" applyBorder="1" applyAlignment="1">
      <alignment horizontal="center" vertical="center" wrapText="1"/>
      <protection/>
    </xf>
    <xf numFmtId="0" fontId="3" fillId="43" borderId="81" xfId="68" applyFont="1" applyFill="1" applyBorder="1" applyAlignment="1">
      <alignment horizontal="center" vertical="center" wrapText="1"/>
      <protection/>
    </xf>
    <xf numFmtId="0" fontId="10" fillId="0" borderId="105" xfId="68" applyFont="1" applyFill="1" applyBorder="1" applyAlignment="1" applyProtection="1">
      <alignment vertical="center" wrapText="1" shrinkToFit="1"/>
      <protection locked="0"/>
    </xf>
    <xf numFmtId="0" fontId="10" fillId="0" borderId="11" xfId="68" applyFont="1" applyFill="1" applyBorder="1" applyAlignment="1" applyProtection="1">
      <alignment vertical="center" wrapText="1" shrinkToFit="1"/>
      <protection locked="0"/>
    </xf>
    <xf numFmtId="0" fontId="10" fillId="0" borderId="38" xfId="68" applyFont="1" applyFill="1" applyBorder="1" applyAlignment="1" applyProtection="1">
      <alignment vertical="center" wrapText="1" shrinkToFit="1"/>
      <protection locked="0"/>
    </xf>
    <xf numFmtId="0" fontId="10" fillId="34" borderId="10" xfId="68" applyFill="1" applyBorder="1" applyAlignment="1" applyProtection="1">
      <alignment horizontal="center" vertical="center" wrapText="1"/>
      <protection locked="0"/>
    </xf>
    <xf numFmtId="0" fontId="10" fillId="34" borderId="106" xfId="68" applyFill="1" applyBorder="1" applyAlignment="1" applyProtection="1">
      <alignment horizontal="center" vertical="center" wrapText="1"/>
      <protection locked="0"/>
    </xf>
    <xf numFmtId="0" fontId="14" fillId="34" borderId="107" xfId="68" applyFont="1" applyFill="1" applyBorder="1" applyAlignment="1">
      <alignment horizontal="center" vertical="center" wrapText="1"/>
      <protection/>
    </xf>
    <xf numFmtId="0" fontId="14" fillId="34" borderId="41" xfId="68" applyFont="1" applyFill="1" applyBorder="1" applyAlignment="1">
      <alignment horizontal="center" vertical="center" wrapText="1"/>
      <protection/>
    </xf>
    <xf numFmtId="0" fontId="14" fillId="34" borderId="83" xfId="68" applyFont="1" applyFill="1" applyBorder="1" applyAlignment="1">
      <alignment horizontal="center" vertical="center" wrapText="1"/>
      <protection/>
    </xf>
    <xf numFmtId="0" fontId="18" fillId="41" borderId="41" xfId="68" applyFont="1" applyFill="1" applyBorder="1" applyAlignment="1">
      <alignment horizontal="center" vertical="center" wrapText="1"/>
      <protection/>
    </xf>
    <xf numFmtId="0" fontId="18" fillId="41" borderId="83" xfId="68" applyFont="1" applyFill="1" applyBorder="1" applyAlignment="1">
      <alignment horizontal="center" vertical="center" wrapText="1"/>
      <protection/>
    </xf>
    <xf numFmtId="0" fontId="19" fillId="34" borderId="38" xfId="68" applyFont="1" applyFill="1" applyBorder="1" applyAlignment="1">
      <alignment horizontal="center" vertical="center" wrapText="1"/>
      <protection/>
    </xf>
    <xf numFmtId="0" fontId="19" fillId="34" borderId="14" xfId="68" applyFont="1" applyFill="1" applyBorder="1" applyAlignment="1">
      <alignment horizontal="center" vertical="center" wrapText="1"/>
      <protection/>
    </xf>
    <xf numFmtId="0" fontId="19" fillId="43" borderId="108" xfId="68" applyFont="1" applyFill="1" applyBorder="1" applyAlignment="1" applyProtection="1">
      <alignment vertical="center" wrapText="1" shrinkToFit="1"/>
      <protection locked="0"/>
    </xf>
    <xf numFmtId="0" fontId="19" fillId="43" borderId="15" xfId="68" applyFont="1" applyFill="1" applyBorder="1" applyAlignment="1" applyProtection="1">
      <alignment vertical="center" wrapText="1" shrinkToFit="1"/>
      <protection locked="0"/>
    </xf>
    <xf numFmtId="0" fontId="19" fillId="43" borderId="23" xfId="68" applyFont="1" applyFill="1" applyBorder="1" applyAlignment="1" applyProtection="1">
      <alignment vertical="center" wrapText="1" shrinkToFit="1"/>
      <protection locked="0"/>
    </xf>
    <xf numFmtId="0" fontId="19" fillId="0" borderId="109" xfId="68" applyFont="1" applyFill="1" applyBorder="1" applyAlignment="1" applyProtection="1">
      <alignment horizontal="left" vertical="top" wrapText="1" shrinkToFit="1"/>
      <protection locked="0"/>
    </xf>
    <xf numFmtId="0" fontId="19" fillId="0" borderId="0" xfId="68" applyFont="1" applyFill="1" applyBorder="1" applyAlignment="1" applyProtection="1">
      <alignment horizontal="left" vertical="top" wrapText="1" shrinkToFit="1"/>
      <protection locked="0"/>
    </xf>
    <xf numFmtId="0" fontId="19" fillId="0" borderId="19" xfId="68" applyFont="1" applyFill="1" applyBorder="1" applyAlignment="1" applyProtection="1">
      <alignment horizontal="left" vertical="top" wrapText="1" shrinkToFit="1"/>
      <protection locked="0"/>
    </xf>
    <xf numFmtId="0" fontId="19" fillId="0" borderId="110" xfId="68" applyFont="1" applyFill="1" applyBorder="1" applyAlignment="1" applyProtection="1">
      <alignment horizontal="left" vertical="top" wrapText="1" shrinkToFit="1"/>
      <protection locked="0"/>
    </xf>
    <xf numFmtId="0" fontId="19" fillId="0" borderId="20" xfId="68" applyFont="1" applyFill="1" applyBorder="1" applyAlignment="1" applyProtection="1">
      <alignment horizontal="left" vertical="top" wrapText="1" shrinkToFit="1"/>
      <protection locked="0"/>
    </xf>
    <xf numFmtId="0" fontId="19" fillId="0" borderId="21" xfId="68" applyFont="1" applyFill="1" applyBorder="1" applyAlignment="1" applyProtection="1">
      <alignment horizontal="left" vertical="top" wrapText="1" shrinkToFit="1"/>
      <protection locked="0"/>
    </xf>
    <xf numFmtId="0" fontId="10" fillId="34" borderId="14" xfId="68" applyFill="1" applyBorder="1" applyAlignment="1" applyProtection="1">
      <alignment horizontal="center" vertical="center" wrapText="1"/>
      <protection locked="0"/>
    </xf>
    <xf numFmtId="0" fontId="10" fillId="34" borderId="11" xfId="68" applyFill="1" applyBorder="1" applyAlignment="1" applyProtection="1">
      <alignment horizontal="center" vertical="center" wrapText="1"/>
      <protection locked="0"/>
    </xf>
    <xf numFmtId="0" fontId="10" fillId="34" borderId="66" xfId="68" applyFill="1" applyBorder="1" applyAlignment="1" applyProtection="1">
      <alignment horizontal="center" vertical="center" wrapText="1"/>
      <protection locked="0"/>
    </xf>
    <xf numFmtId="0" fontId="10" fillId="34" borderId="77" xfId="68" applyFill="1" applyBorder="1" applyAlignment="1" applyProtection="1">
      <alignment horizontal="center" vertical="center" wrapText="1"/>
      <protection locked="0"/>
    </xf>
    <xf numFmtId="0" fontId="10" fillId="34" borderId="111" xfId="68" applyFill="1" applyBorder="1" applyAlignment="1" applyProtection="1">
      <alignment horizontal="center" vertical="center" wrapText="1"/>
      <protection locked="0"/>
    </xf>
    <xf numFmtId="0" fontId="19" fillId="43" borderId="10" xfId="68" applyFont="1" applyFill="1" applyBorder="1" applyAlignment="1">
      <alignment horizontal="center" vertical="center" wrapText="1"/>
      <protection/>
    </xf>
    <xf numFmtId="0" fontId="19" fillId="43" borderId="14" xfId="68" applyFont="1" applyFill="1" applyBorder="1" applyAlignment="1">
      <alignment horizontal="center" vertical="center" wrapText="1"/>
      <protection/>
    </xf>
    <xf numFmtId="0" fontId="19" fillId="43" borderId="38" xfId="68" applyFont="1" applyFill="1" applyBorder="1" applyAlignment="1">
      <alignment horizontal="center" vertical="center" wrapText="1"/>
      <protection/>
    </xf>
    <xf numFmtId="0" fontId="19" fillId="34" borderId="10" xfId="68" applyFont="1" applyFill="1" applyBorder="1" applyAlignment="1">
      <alignment horizontal="center" vertical="center" wrapText="1"/>
      <protection/>
    </xf>
    <xf numFmtId="0" fontId="11" fillId="0" borderId="0" xfId="68" applyFont="1" applyAlignment="1">
      <alignment horizontal="center" vertical="center"/>
      <protection/>
    </xf>
    <xf numFmtId="0" fontId="18" fillId="43" borderId="42" xfId="68" applyFont="1" applyFill="1" applyBorder="1" applyAlignment="1">
      <alignment horizontal="center" vertical="center" textRotation="255" wrapText="1"/>
      <protection/>
    </xf>
    <xf numFmtId="0" fontId="18" fillId="43" borderId="79" xfId="68" applyFont="1" applyFill="1" applyBorder="1" applyAlignment="1">
      <alignment horizontal="center" vertical="center" textRotation="255" wrapText="1"/>
      <protection/>
    </xf>
    <xf numFmtId="0" fontId="18" fillId="43" borderId="45" xfId="68" applyFont="1" applyFill="1" applyBorder="1" applyAlignment="1">
      <alignment horizontal="center" vertical="center" textRotation="255" wrapText="1"/>
      <protection/>
    </xf>
    <xf numFmtId="0" fontId="18" fillId="43" borderId="81" xfId="68" applyFont="1" applyFill="1" applyBorder="1" applyAlignment="1">
      <alignment horizontal="center" vertical="center" textRotation="255" wrapText="1"/>
      <protection/>
    </xf>
    <xf numFmtId="0" fontId="10" fillId="43" borderId="77" xfId="68" applyFont="1" applyFill="1" applyBorder="1" applyAlignment="1">
      <alignment horizontal="center" vertical="center" textRotation="255" shrinkToFit="1"/>
      <protection/>
    </xf>
    <xf numFmtId="0" fontId="10" fillId="43" borderId="10" xfId="68" applyFont="1" applyFill="1" applyBorder="1" applyAlignment="1">
      <alignment horizontal="center" vertical="center" textRotation="255" shrinkToFit="1"/>
      <protection/>
    </xf>
    <xf numFmtId="0" fontId="10" fillId="43" borderId="29" xfId="68" applyFont="1" applyFill="1" applyBorder="1" applyAlignment="1">
      <alignment horizontal="center" vertical="center" shrinkToFit="1"/>
      <protection/>
    </xf>
    <xf numFmtId="0" fontId="10" fillId="43" borderId="46" xfId="68" applyFont="1" applyFill="1" applyBorder="1" applyAlignment="1">
      <alignment horizontal="center" vertical="center" shrinkToFit="1"/>
      <protection/>
    </xf>
    <xf numFmtId="0" fontId="10" fillId="43" borderId="78" xfId="68" applyFont="1" applyFill="1" applyBorder="1" applyAlignment="1">
      <alignment horizontal="center" vertical="center" shrinkToFit="1"/>
      <protection/>
    </xf>
    <xf numFmtId="0" fontId="10" fillId="43" borderId="77" xfId="68" applyFill="1" applyBorder="1" applyAlignment="1" applyProtection="1">
      <alignment horizontal="center" vertical="center" wrapText="1"/>
      <protection locked="0"/>
    </xf>
    <xf numFmtId="0" fontId="10" fillId="43" borderId="14" xfId="68" applyFont="1" applyFill="1" applyBorder="1" applyAlignment="1">
      <alignment horizontal="center" vertical="center" shrinkToFit="1"/>
      <protection/>
    </xf>
    <xf numFmtId="0" fontId="10" fillId="43" borderId="11" xfId="68" applyFont="1" applyFill="1" applyBorder="1" applyAlignment="1">
      <alignment horizontal="center" vertical="center" shrinkToFit="1"/>
      <protection/>
    </xf>
    <xf numFmtId="0" fontId="10" fillId="43" borderId="38" xfId="68" applyFont="1" applyFill="1" applyBorder="1" applyAlignment="1">
      <alignment horizontal="center" vertical="center" shrinkToFit="1"/>
      <protection/>
    </xf>
    <xf numFmtId="0" fontId="10" fillId="43" borderId="10" xfId="68" applyFill="1" applyBorder="1" applyAlignment="1" applyProtection="1">
      <alignment horizontal="center" vertical="center" wrapText="1"/>
      <protection locked="0"/>
    </xf>
    <xf numFmtId="0" fontId="10" fillId="43" borderId="53" xfId="68" applyFont="1" applyFill="1" applyBorder="1" applyAlignment="1">
      <alignment horizontal="center" vertical="center" shrinkToFit="1"/>
      <protection/>
    </xf>
    <xf numFmtId="0" fontId="10" fillId="43" borderId="44" xfId="68" applyFont="1" applyFill="1" applyBorder="1" applyAlignment="1">
      <alignment horizontal="center" vertical="center" shrinkToFit="1"/>
      <protection/>
    </xf>
    <xf numFmtId="0" fontId="10" fillId="43" borderId="80" xfId="68" applyFont="1" applyFill="1" applyBorder="1" applyAlignment="1">
      <alignment horizontal="center" vertical="center" shrinkToFit="1"/>
      <protection/>
    </xf>
    <xf numFmtId="0" fontId="10" fillId="43" borderId="105" xfId="68" applyFont="1" applyFill="1" applyBorder="1" applyAlignment="1">
      <alignment vertical="center" shrinkToFit="1"/>
      <protection/>
    </xf>
    <xf numFmtId="0" fontId="10" fillId="43" borderId="11" xfId="68" applyFont="1" applyFill="1" applyBorder="1" applyAlignment="1">
      <alignment vertical="center" shrinkToFit="1"/>
      <protection/>
    </xf>
    <xf numFmtId="0" fontId="10" fillId="43" borderId="38" xfId="68" applyFont="1" applyFill="1" applyBorder="1" applyAlignment="1">
      <alignment vertical="center" shrinkToFit="1"/>
      <protection/>
    </xf>
    <xf numFmtId="0" fontId="0" fillId="0" borderId="30" xfId="0" applyBorder="1" applyAlignment="1">
      <alignment horizontal="right" vertical="center" wrapText="1"/>
    </xf>
    <xf numFmtId="0" fontId="11" fillId="0" borderId="112" xfId="68" applyFont="1" applyFill="1" applyBorder="1" applyAlignment="1" applyProtection="1">
      <alignment vertical="center" shrinkToFit="1"/>
      <protection locked="0"/>
    </xf>
    <xf numFmtId="0" fontId="11" fillId="0" borderId="113" xfId="68" applyFont="1" applyFill="1" applyBorder="1" applyAlignment="1" applyProtection="1">
      <alignment vertical="center" shrinkToFit="1"/>
      <protection locked="0"/>
    </xf>
    <xf numFmtId="0" fontId="10" fillId="34" borderId="63" xfId="68" applyFill="1" applyBorder="1" applyAlignment="1" applyProtection="1">
      <alignment horizontal="center" vertical="center" wrapText="1"/>
      <protection locked="0"/>
    </xf>
    <xf numFmtId="0" fontId="10" fillId="34" borderId="114" xfId="68" applyFill="1" applyBorder="1" applyAlignment="1" applyProtection="1">
      <alignment horizontal="center" vertical="center" wrapText="1"/>
      <protection locked="0"/>
    </xf>
    <xf numFmtId="0" fontId="10" fillId="34" borderId="14" xfId="68" applyFill="1" applyBorder="1" applyAlignment="1" applyProtection="1">
      <alignment horizontal="center" vertical="center" shrinkToFit="1"/>
      <protection locked="0"/>
    </xf>
    <xf numFmtId="0" fontId="10" fillId="34" borderId="11" xfId="68" applyFill="1" applyBorder="1" applyAlignment="1" applyProtection="1">
      <alignment horizontal="center" vertical="center" shrinkToFit="1"/>
      <protection locked="0"/>
    </xf>
    <xf numFmtId="0" fontId="10" fillId="34" borderId="38" xfId="68" applyFill="1" applyBorder="1" applyAlignment="1" applyProtection="1">
      <alignment horizontal="center" vertical="center" shrinkToFit="1"/>
      <protection locked="0"/>
    </xf>
    <xf numFmtId="0" fontId="11" fillId="0" borderId="40" xfId="68" applyFont="1" applyFill="1" applyBorder="1" applyAlignment="1" applyProtection="1">
      <alignment horizontal="center" vertical="center" shrinkToFit="1"/>
      <protection locked="0"/>
    </xf>
    <xf numFmtId="0" fontId="11" fillId="0" borderId="24" xfId="68" applyFont="1" applyFill="1" applyBorder="1" applyAlignment="1" applyProtection="1">
      <alignment vertical="center" shrinkToFit="1"/>
      <protection locked="0"/>
    </xf>
    <xf numFmtId="0" fontId="11" fillId="0" borderId="25" xfId="68" applyFont="1" applyFill="1" applyBorder="1" applyAlignment="1" applyProtection="1">
      <alignment vertical="center" shrinkToFit="1"/>
      <protection locked="0"/>
    </xf>
    <xf numFmtId="0" fontId="10" fillId="43" borderId="63" xfId="68" applyFill="1" applyBorder="1" applyAlignment="1" applyProtection="1">
      <alignment horizontal="center" vertical="center" wrapText="1"/>
      <protection locked="0"/>
    </xf>
    <xf numFmtId="0" fontId="10" fillId="43" borderId="14" xfId="68" applyFill="1" applyBorder="1" applyAlignment="1" applyProtection="1">
      <alignment horizontal="center" vertical="center" shrinkToFit="1"/>
      <protection locked="0"/>
    </xf>
    <xf numFmtId="0" fontId="10" fillId="43" borderId="11" xfId="68" applyFill="1" applyBorder="1" applyAlignment="1" applyProtection="1">
      <alignment horizontal="center" vertical="center" shrinkToFit="1"/>
      <protection locked="0"/>
    </xf>
    <xf numFmtId="0" fontId="10" fillId="43" borderId="38" xfId="68" applyFill="1" applyBorder="1" applyAlignment="1" applyProtection="1">
      <alignment horizontal="center" vertical="center" shrinkToFit="1"/>
      <protection locked="0"/>
    </xf>
    <xf numFmtId="0" fontId="10" fillId="34" borderId="115" xfId="68" applyFill="1" applyBorder="1" applyAlignment="1" applyProtection="1">
      <alignment horizontal="center" vertical="center" wrapText="1"/>
      <protection locked="0"/>
    </xf>
    <xf numFmtId="0" fontId="10" fillId="34" borderId="55" xfId="68" applyFill="1" applyBorder="1" applyAlignment="1" applyProtection="1">
      <alignment horizontal="center" vertical="center" wrapText="1"/>
      <protection locked="0"/>
    </xf>
    <xf numFmtId="0" fontId="10" fillId="43" borderId="38" xfId="68" applyFill="1" applyBorder="1" applyAlignment="1" applyProtection="1">
      <alignment horizontal="center" vertical="center" wrapText="1"/>
      <protection locked="0"/>
    </xf>
    <xf numFmtId="49" fontId="10" fillId="0" borderId="14" xfId="68" applyNumberFormat="1" applyFill="1" applyBorder="1" applyAlignment="1" applyProtection="1">
      <alignment horizontal="center" vertical="center" shrinkToFit="1"/>
      <protection locked="0"/>
    </xf>
    <xf numFmtId="49" fontId="10" fillId="0" borderId="11" xfId="68" applyNumberFormat="1" applyFill="1" applyBorder="1" applyAlignment="1" applyProtection="1">
      <alignment horizontal="center" vertical="center" shrinkToFit="1"/>
      <protection locked="0"/>
    </xf>
    <xf numFmtId="49" fontId="10" fillId="0" borderId="66" xfId="68" applyNumberFormat="1" applyFill="1" applyBorder="1" applyAlignment="1" applyProtection="1">
      <alignment horizontal="center" vertical="center" shrinkToFit="1"/>
      <protection locked="0"/>
    </xf>
    <xf numFmtId="0" fontId="18" fillId="0" borderId="0" xfId="68" applyFont="1" applyAlignment="1">
      <alignment horizontal="center" vertical="center" wrapText="1"/>
      <protection/>
    </xf>
    <xf numFmtId="0" fontId="33" fillId="0" borderId="0" xfId="0" applyFont="1" applyAlignment="1">
      <alignment horizontal="center" vertical="center" wrapText="1"/>
    </xf>
    <xf numFmtId="0" fontId="33" fillId="0" borderId="0" xfId="0" applyFont="1" applyBorder="1" applyAlignment="1">
      <alignment horizontal="center" vertical="center" wrapText="1"/>
    </xf>
    <xf numFmtId="0" fontId="18" fillId="0" borderId="0" xfId="68" applyFont="1" applyAlignment="1">
      <alignment horizontal="center" vertical="center" shrinkToFit="1"/>
      <protection/>
    </xf>
    <xf numFmtId="0" fontId="33" fillId="0" borderId="0" xfId="0" applyFont="1" applyAlignment="1">
      <alignment horizontal="center" vertical="center" shrinkToFit="1"/>
    </xf>
    <xf numFmtId="0" fontId="33" fillId="0" borderId="0" xfId="0" applyFont="1" applyBorder="1" applyAlignment="1">
      <alignment horizontal="center" vertical="center" shrinkToFit="1"/>
    </xf>
    <xf numFmtId="0" fontId="16" fillId="36" borderId="41" xfId="68" applyFont="1" applyFill="1" applyBorder="1" applyAlignment="1">
      <alignment horizontal="center" vertical="center" wrapText="1"/>
      <protection/>
    </xf>
    <xf numFmtId="0" fontId="3" fillId="36" borderId="41" xfId="68" applyFont="1" applyFill="1" applyBorder="1" applyAlignment="1">
      <alignment horizontal="center" vertical="center" wrapText="1"/>
      <protection/>
    </xf>
    <xf numFmtId="0" fontId="10" fillId="36" borderId="41" xfId="68" applyFont="1" applyFill="1" applyBorder="1" applyAlignment="1">
      <alignment horizontal="center" vertical="center" wrapText="1"/>
      <protection/>
    </xf>
    <xf numFmtId="0" fontId="18" fillId="43" borderId="116" xfId="68" applyFont="1" applyFill="1" applyBorder="1" applyAlignment="1">
      <alignment horizontal="center" vertical="center" wrapText="1" shrinkToFit="1"/>
      <protection/>
    </xf>
    <xf numFmtId="0" fontId="18" fillId="43" borderId="117" xfId="68" applyFont="1" applyFill="1" applyBorder="1" applyAlignment="1">
      <alignment horizontal="center" vertical="center" wrapText="1" shrinkToFit="1"/>
      <protection/>
    </xf>
    <xf numFmtId="0" fontId="18" fillId="43" borderId="118" xfId="68" applyFont="1" applyFill="1" applyBorder="1" applyAlignment="1">
      <alignment horizontal="center" vertical="center" wrapText="1" shrinkToFit="1"/>
      <protection/>
    </xf>
    <xf numFmtId="0" fontId="10" fillId="43" borderId="119" xfId="68" applyFill="1" applyBorder="1" applyAlignment="1">
      <alignment horizontal="center" vertical="center" wrapText="1"/>
      <protection/>
    </xf>
    <xf numFmtId="0" fontId="10" fillId="43" borderId="85" xfId="68" applyFill="1" applyBorder="1" applyAlignment="1">
      <alignment horizontal="center" vertical="center" wrapText="1"/>
      <protection/>
    </xf>
    <xf numFmtId="0" fontId="10" fillId="43" borderId="88" xfId="68" applyFont="1" applyFill="1" applyBorder="1" applyAlignment="1">
      <alignment horizontal="center" vertical="center" textRotation="255" wrapText="1"/>
      <protection/>
    </xf>
    <xf numFmtId="0" fontId="10" fillId="43" borderId="87" xfId="68" applyFont="1" applyFill="1" applyBorder="1" applyAlignment="1">
      <alignment horizontal="center" vertical="center" textRotation="255" wrapText="1"/>
      <protection/>
    </xf>
    <xf numFmtId="0" fontId="10" fillId="43" borderId="89" xfId="68" applyFont="1" applyFill="1" applyBorder="1" applyAlignment="1">
      <alignment horizontal="center" vertical="center" textRotation="255" wrapText="1"/>
      <protection/>
    </xf>
    <xf numFmtId="0" fontId="18" fillId="43" borderId="86" xfId="68" applyFont="1" applyFill="1" applyBorder="1" applyAlignment="1">
      <alignment horizontal="center" vertical="center" wrapText="1"/>
      <protection/>
    </xf>
    <xf numFmtId="0" fontId="18" fillId="43" borderId="87" xfId="68" applyFont="1" applyFill="1" applyBorder="1" applyAlignment="1">
      <alignment horizontal="center" vertical="center" wrapText="1"/>
      <protection/>
    </xf>
    <xf numFmtId="0" fontId="18" fillId="43" borderId="89" xfId="68" applyFont="1" applyFill="1" applyBorder="1" applyAlignment="1">
      <alignment horizontal="center" vertical="center" wrapText="1"/>
      <protection/>
    </xf>
    <xf numFmtId="0" fontId="10" fillId="43" borderId="120" xfId="68" applyFill="1" applyBorder="1" applyAlignment="1" applyProtection="1">
      <alignment horizontal="center" vertical="center" wrapText="1"/>
      <protection locked="0"/>
    </xf>
    <xf numFmtId="0" fontId="10" fillId="43" borderId="117" xfId="68" applyFill="1" applyBorder="1" applyAlignment="1" applyProtection="1">
      <alignment horizontal="center" vertical="center" wrapText="1"/>
      <protection locked="0"/>
    </xf>
    <xf numFmtId="0" fontId="10" fillId="43" borderId="118" xfId="68" applyFill="1" applyBorder="1" applyAlignment="1" applyProtection="1">
      <alignment horizontal="center" vertical="center" wrapText="1"/>
      <protection locked="0"/>
    </xf>
    <xf numFmtId="0" fontId="16" fillId="0" borderId="0" xfId="68" applyFont="1" applyBorder="1" applyAlignment="1">
      <alignment horizontal="center" wrapText="1"/>
      <protection/>
    </xf>
    <xf numFmtId="0" fontId="9" fillId="0" borderId="0" xfId="66" applyFont="1" applyBorder="1" applyAlignment="1">
      <alignment horizontal="center" wrapText="1"/>
      <protection/>
    </xf>
    <xf numFmtId="185" fontId="11" fillId="36" borderId="41" xfId="68" applyNumberFormat="1" applyFont="1" applyFill="1" applyBorder="1" applyAlignment="1">
      <alignment horizontal="center" vertical="center" wrapText="1"/>
      <protection/>
    </xf>
    <xf numFmtId="0" fontId="3" fillId="36" borderId="41" xfId="68" applyFont="1" applyFill="1" applyBorder="1" applyAlignment="1">
      <alignment vertical="center" wrapText="1"/>
      <protection/>
    </xf>
    <xf numFmtId="0" fontId="3" fillId="36" borderId="83" xfId="68" applyFont="1" applyFill="1" applyBorder="1" applyAlignment="1">
      <alignment vertical="center" wrapText="1"/>
      <protection/>
    </xf>
    <xf numFmtId="0" fontId="9" fillId="36" borderId="41" xfId="66" applyFont="1" applyFill="1" applyBorder="1" applyAlignment="1">
      <alignment horizontal="center" vertical="center" wrapText="1"/>
      <protection/>
    </xf>
    <xf numFmtId="0" fontId="3" fillId="36" borderId="82" xfId="68" applyFont="1" applyFill="1" applyBorder="1" applyAlignment="1">
      <alignment horizontal="center" vertical="center" wrapText="1"/>
      <protection/>
    </xf>
    <xf numFmtId="0" fontId="18" fillId="43" borderId="85" xfId="68" applyFont="1" applyFill="1" applyBorder="1" applyAlignment="1">
      <alignment horizontal="center" vertical="center" wrapText="1"/>
      <protection/>
    </xf>
    <xf numFmtId="0" fontId="10" fillId="34" borderId="120" xfId="68" applyFill="1" applyBorder="1" applyAlignment="1" applyProtection="1">
      <alignment horizontal="center" vertical="center" wrapText="1"/>
      <protection locked="0"/>
    </xf>
    <xf numFmtId="0" fontId="10" fillId="34" borderId="117" xfId="68" applyFill="1" applyBorder="1" applyAlignment="1" applyProtection="1">
      <alignment horizontal="center" vertical="center" wrapText="1"/>
      <protection locked="0"/>
    </xf>
    <xf numFmtId="0" fontId="10" fillId="43" borderId="121" xfId="68" applyFont="1" applyFill="1" applyBorder="1" applyAlignment="1">
      <alignment vertical="center" shrinkToFit="1"/>
      <protection/>
    </xf>
    <xf numFmtId="0" fontId="10" fillId="43" borderId="122" xfId="68" applyFont="1" applyFill="1" applyBorder="1" applyAlignment="1">
      <alignment vertical="center" shrinkToFit="1"/>
      <protection/>
    </xf>
    <xf numFmtId="0" fontId="10" fillId="43" borderId="123" xfId="68" applyFont="1" applyFill="1" applyBorder="1" applyAlignment="1">
      <alignment vertical="center" shrinkToFit="1"/>
      <protection/>
    </xf>
    <xf numFmtId="0" fontId="18" fillId="34" borderId="85" xfId="68" applyFont="1" applyFill="1" applyBorder="1" applyAlignment="1">
      <alignment horizontal="center" vertical="center" wrapText="1"/>
      <protection/>
    </xf>
    <xf numFmtId="0" fontId="18" fillId="34" borderId="86" xfId="68" applyFont="1" applyFill="1" applyBorder="1" applyAlignment="1">
      <alignment horizontal="center" vertical="center" wrapText="1"/>
      <protection/>
    </xf>
    <xf numFmtId="0" fontId="10" fillId="43" borderId="115" xfId="68" applyFill="1" applyBorder="1" applyAlignment="1" applyProtection="1">
      <alignment horizontal="center" vertical="center" wrapText="1"/>
      <protection locked="0"/>
    </xf>
    <xf numFmtId="49" fontId="10" fillId="0" borderId="14" xfId="68" applyNumberFormat="1" applyBorder="1" applyAlignment="1" applyProtection="1">
      <alignment horizontal="center" vertical="center" shrinkToFit="1"/>
      <protection locked="0"/>
    </xf>
    <xf numFmtId="49" fontId="10" fillId="0" borderId="11" xfId="68" applyNumberFormat="1" applyBorder="1" applyAlignment="1" applyProtection="1">
      <alignment horizontal="center" vertical="center" shrinkToFit="1"/>
      <protection locked="0"/>
    </xf>
    <xf numFmtId="49" fontId="10" fillId="0" borderId="38" xfId="68" applyNumberFormat="1" applyBorder="1" applyAlignment="1" applyProtection="1">
      <alignment horizontal="center" vertical="center" shrinkToFit="1"/>
      <protection locked="0"/>
    </xf>
    <xf numFmtId="31" fontId="6" fillId="0" borderId="30" xfId="0" applyNumberFormat="1" applyFont="1" applyBorder="1" applyAlignment="1">
      <alignment horizontal="center" vertical="center"/>
    </xf>
    <xf numFmtId="31" fontId="6" fillId="0" borderId="20" xfId="0" applyNumberFormat="1" applyFont="1" applyBorder="1" applyAlignment="1">
      <alignment horizontal="center" vertical="center"/>
    </xf>
    <xf numFmtId="0" fontId="10" fillId="0" borderId="26" xfId="68" applyFont="1" applyFill="1" applyBorder="1" applyAlignment="1" applyProtection="1">
      <alignment horizontal="justify" vertical="top" wrapText="1"/>
      <protection locked="0"/>
    </xf>
    <xf numFmtId="0" fontId="10" fillId="0" borderId="0" xfId="68" applyFont="1" applyFill="1" applyBorder="1" applyAlignment="1" applyProtection="1">
      <alignment horizontal="justify" vertical="top" wrapText="1"/>
      <protection locked="0"/>
    </xf>
    <xf numFmtId="0" fontId="10" fillId="0" borderId="19" xfId="68" applyFont="1" applyFill="1" applyBorder="1" applyAlignment="1" applyProtection="1">
      <alignment horizontal="justify" vertical="top" wrapText="1"/>
      <protection locked="0"/>
    </xf>
    <xf numFmtId="0" fontId="10" fillId="0" borderId="45" xfId="68" applyFont="1" applyFill="1" applyBorder="1" applyAlignment="1" applyProtection="1">
      <alignment horizontal="justify" vertical="top" wrapText="1"/>
      <protection locked="0"/>
    </xf>
    <xf numFmtId="0" fontId="10" fillId="0" borderId="20" xfId="68" applyFont="1" applyFill="1" applyBorder="1" applyAlignment="1" applyProtection="1">
      <alignment horizontal="justify" vertical="top" wrapText="1"/>
      <protection locked="0"/>
    </xf>
    <xf numFmtId="0" fontId="10" fillId="0" borderId="21" xfId="68" applyFont="1" applyFill="1" applyBorder="1" applyAlignment="1" applyProtection="1">
      <alignment horizontal="justify" vertical="top" wrapText="1"/>
      <protection locked="0"/>
    </xf>
    <xf numFmtId="0" fontId="19" fillId="0" borderId="43" xfId="68" applyFont="1" applyBorder="1" applyAlignment="1" applyProtection="1">
      <alignment vertical="center" wrapText="1"/>
      <protection locked="0"/>
    </xf>
    <xf numFmtId="0" fontId="19" fillId="0" borderId="30" xfId="68" applyFont="1" applyBorder="1" applyAlignment="1" applyProtection="1">
      <alignment vertical="center" wrapText="1"/>
      <protection locked="0"/>
    </xf>
    <xf numFmtId="0" fontId="19" fillId="0" borderId="28" xfId="68" applyFont="1" applyBorder="1" applyAlignment="1" applyProtection="1">
      <alignment vertical="center" wrapText="1"/>
      <protection locked="0"/>
    </xf>
    <xf numFmtId="0" fontId="19" fillId="0" borderId="61" xfId="68" applyFont="1" applyBorder="1" applyAlignment="1" applyProtection="1">
      <alignment vertical="center" wrapText="1"/>
      <protection locked="0"/>
    </xf>
    <xf numFmtId="0" fontId="19" fillId="0" borderId="20" xfId="68" applyFont="1" applyBorder="1" applyAlignment="1" applyProtection="1">
      <alignment vertical="center" wrapText="1"/>
      <protection locked="0"/>
    </xf>
    <xf numFmtId="0" fontId="19" fillId="0" borderId="21" xfId="68" applyFont="1" applyBorder="1" applyAlignment="1" applyProtection="1">
      <alignment vertical="center" wrapText="1"/>
      <protection locked="0"/>
    </xf>
    <xf numFmtId="0" fontId="3" fillId="41" borderId="46" xfId="68" applyFont="1" applyFill="1" applyBorder="1" applyAlignment="1">
      <alignment vertical="center" wrapText="1"/>
      <protection/>
    </xf>
    <xf numFmtId="0" fontId="17" fillId="34" borderId="24" xfId="68" applyFont="1" applyFill="1" applyBorder="1" applyAlignment="1">
      <alignment horizontal="right" vertical="center" wrapText="1"/>
      <protection/>
    </xf>
    <xf numFmtId="0" fontId="18" fillId="34" borderId="24" xfId="68" applyFont="1" applyFill="1" applyBorder="1" applyAlignment="1">
      <alignment horizontal="right" vertical="center" wrapText="1"/>
      <protection/>
    </xf>
    <xf numFmtId="0" fontId="18" fillId="34" borderId="90" xfId="68" applyFont="1" applyFill="1" applyBorder="1" applyAlignment="1">
      <alignment horizontal="center" vertical="center" wrapText="1"/>
      <protection/>
    </xf>
    <xf numFmtId="0" fontId="3" fillId="41" borderId="46" xfId="68" applyFont="1" applyFill="1" applyBorder="1" applyAlignment="1">
      <alignment horizontal="right" vertical="center" wrapText="1"/>
      <protection/>
    </xf>
    <xf numFmtId="0" fontId="10" fillId="34" borderId="17" xfId="68" applyFill="1" applyBorder="1" applyAlignment="1" applyProtection="1">
      <alignment horizontal="center" vertical="center" wrapText="1"/>
      <protection locked="0"/>
    </xf>
    <xf numFmtId="0" fontId="10" fillId="34" borderId="16" xfId="68" applyFill="1" applyBorder="1" applyAlignment="1" applyProtection="1">
      <alignment horizontal="center" vertical="center" wrapText="1"/>
      <protection locked="0"/>
    </xf>
    <xf numFmtId="31" fontId="11" fillId="0" borderId="46" xfId="68" applyNumberFormat="1" applyFont="1" applyFill="1" applyBorder="1" applyAlignment="1">
      <alignment horizontal="center" vertical="center" wrapText="1"/>
      <protection/>
    </xf>
    <xf numFmtId="31" fontId="11" fillId="0" borderId="24" xfId="68" applyNumberFormat="1" applyFont="1" applyFill="1" applyBorder="1" applyAlignment="1">
      <alignment horizontal="center" vertical="center" wrapText="1"/>
      <protection/>
    </xf>
    <xf numFmtId="0" fontId="17" fillId="41" borderId="84" xfId="68" applyFont="1" applyFill="1" applyBorder="1" applyAlignment="1">
      <alignment horizontal="right" vertical="center" wrapText="1"/>
      <protection/>
    </xf>
    <xf numFmtId="0" fontId="10" fillId="41" borderId="46" xfId="68" applyFill="1" applyBorder="1" applyAlignment="1">
      <alignment horizontal="right" vertical="center" wrapText="1"/>
      <protection/>
    </xf>
    <xf numFmtId="0" fontId="10" fillId="43" borderId="27" xfId="68" applyFont="1" applyFill="1" applyBorder="1" applyAlignment="1">
      <alignment horizontal="right" vertical="center" wrapText="1"/>
      <protection/>
    </xf>
    <xf numFmtId="0" fontId="10" fillId="43" borderId="24" xfId="68" applyFont="1" applyFill="1" applyBorder="1" applyAlignment="1">
      <alignment horizontal="right" vertical="center" wrapText="1"/>
      <protection/>
    </xf>
    <xf numFmtId="0" fontId="10" fillId="43" borderId="17" xfId="68" applyFont="1" applyFill="1" applyBorder="1" applyAlignment="1">
      <alignment vertical="center" shrinkToFit="1"/>
      <protection/>
    </xf>
    <xf numFmtId="0" fontId="10" fillId="43" borderId="17" xfId="68" applyFill="1" applyBorder="1" applyAlignment="1" applyProtection="1">
      <alignment horizontal="center" vertical="center" wrapText="1"/>
      <protection locked="0"/>
    </xf>
    <xf numFmtId="0" fontId="18" fillId="43" borderId="67" xfId="68" applyFont="1" applyFill="1" applyBorder="1" applyAlignment="1">
      <alignment horizontal="center" vertical="center" textRotation="255" wrapText="1"/>
      <protection/>
    </xf>
    <xf numFmtId="0" fontId="18" fillId="43" borderId="17" xfId="68" applyFont="1" applyFill="1" applyBorder="1" applyAlignment="1">
      <alignment horizontal="center" vertical="center" textRotation="255" wrapText="1"/>
      <protection/>
    </xf>
    <xf numFmtId="0" fontId="25" fillId="33" borderId="65" xfId="72" applyFont="1" applyFill="1" applyBorder="1" applyAlignment="1" applyProtection="1">
      <alignment horizontal="center" vertical="center" shrinkToFit="1"/>
      <protection locked="0"/>
    </xf>
    <xf numFmtId="0" fontId="25" fillId="33" borderId="10" xfId="72" applyFont="1" applyFill="1" applyBorder="1" applyAlignment="1" applyProtection="1">
      <alignment horizontal="center" vertical="center" shrinkToFit="1"/>
      <protection locked="0"/>
    </xf>
    <xf numFmtId="0" fontId="25" fillId="33" borderId="31" xfId="72" applyFont="1" applyFill="1" applyBorder="1" applyAlignment="1" applyProtection="1">
      <alignment horizontal="center" vertical="center" shrinkToFit="1"/>
      <protection locked="0"/>
    </xf>
    <xf numFmtId="0" fontId="25" fillId="33" borderId="15" xfId="72" applyFont="1" applyFill="1" applyBorder="1" applyAlignment="1" applyProtection="1">
      <alignment horizontal="center" vertical="center" shrinkToFit="1"/>
      <protection locked="0"/>
    </xf>
    <xf numFmtId="0" fontId="23" fillId="38" borderId="48" xfId="72" applyFont="1" applyFill="1" applyBorder="1" applyAlignment="1">
      <alignment horizontal="center" vertical="center"/>
      <protection/>
    </xf>
    <xf numFmtId="0" fontId="23" fillId="38" borderId="11" xfId="72" applyFont="1" applyFill="1" applyBorder="1" applyAlignment="1">
      <alignment horizontal="center" vertical="center"/>
      <protection/>
    </xf>
    <xf numFmtId="0" fontId="25" fillId="33" borderId="48" xfId="72" applyFont="1" applyFill="1" applyBorder="1" applyAlignment="1" applyProtection="1">
      <alignment horizontal="center" vertical="center" wrapText="1"/>
      <protection locked="0"/>
    </xf>
    <xf numFmtId="0" fontId="25" fillId="33" borderId="11" xfId="72" applyFont="1" applyFill="1" applyBorder="1" applyAlignment="1" applyProtection="1">
      <alignment horizontal="center" vertical="center" wrapText="1"/>
      <protection locked="0"/>
    </xf>
    <xf numFmtId="0" fontId="25" fillId="33" borderId="66" xfId="72" applyFont="1" applyFill="1" applyBorder="1" applyAlignment="1" applyProtection="1">
      <alignment horizontal="center" vertical="center" wrapText="1"/>
      <protection locked="0"/>
    </xf>
    <xf numFmtId="180" fontId="25" fillId="33" borderId="14" xfId="72" applyNumberFormat="1" applyFont="1" applyFill="1" applyBorder="1" applyAlignment="1" applyProtection="1">
      <alignment vertical="center" shrinkToFit="1"/>
      <protection locked="0"/>
    </xf>
    <xf numFmtId="180" fontId="25" fillId="33" borderId="11" xfId="72" applyNumberFormat="1" applyFont="1" applyFill="1" applyBorder="1" applyAlignment="1" applyProtection="1">
      <alignment vertical="center" shrinkToFit="1"/>
      <protection locked="0"/>
    </xf>
    <xf numFmtId="180" fontId="25" fillId="33" borderId="38" xfId="72" applyNumberFormat="1" applyFont="1" applyFill="1" applyBorder="1" applyAlignment="1" applyProtection="1">
      <alignment vertical="center" shrinkToFit="1"/>
      <protection locked="0"/>
    </xf>
    <xf numFmtId="0" fontId="25" fillId="41" borderId="124" xfId="72" applyFont="1" applyFill="1" applyBorder="1" applyAlignment="1" applyProtection="1">
      <alignment horizontal="center" vertical="center" shrinkToFit="1"/>
      <protection locked="0"/>
    </xf>
    <xf numFmtId="0" fontId="25" fillId="41" borderId="125" xfId="72" applyFont="1" applyFill="1" applyBorder="1" applyAlignment="1" applyProtection="1">
      <alignment horizontal="center" vertical="center" shrinkToFit="1"/>
      <protection locked="0"/>
    </xf>
    <xf numFmtId="0" fontId="25" fillId="41" borderId="126" xfId="72" applyFont="1" applyFill="1" applyBorder="1" applyAlignment="1" applyProtection="1">
      <alignment horizontal="center" vertical="center" shrinkToFit="1"/>
      <protection locked="0"/>
    </xf>
    <xf numFmtId="177" fontId="25" fillId="33" borderId="14" xfId="72" applyNumberFormat="1" applyFont="1" applyFill="1" applyBorder="1" applyAlignment="1" applyProtection="1">
      <alignment vertical="center" shrinkToFit="1"/>
      <protection locked="0"/>
    </xf>
    <xf numFmtId="177" fontId="25" fillId="33" borderId="11" xfId="72" applyNumberFormat="1" applyFont="1" applyFill="1" applyBorder="1" applyAlignment="1" applyProtection="1">
      <alignment vertical="center" shrinkToFit="1"/>
      <protection locked="0"/>
    </xf>
    <xf numFmtId="177" fontId="25" fillId="33" borderId="66" xfId="72" applyNumberFormat="1" applyFont="1" applyFill="1" applyBorder="1" applyAlignment="1" applyProtection="1">
      <alignment vertical="center" shrinkToFit="1"/>
      <protection locked="0"/>
    </xf>
    <xf numFmtId="0" fontId="25" fillId="41" borderId="125" xfId="72" applyFont="1" applyFill="1" applyBorder="1" applyAlignment="1" applyProtection="1">
      <alignment horizontal="center" vertical="center" wrapText="1"/>
      <protection locked="0"/>
    </xf>
    <xf numFmtId="0" fontId="25" fillId="41" borderId="126" xfId="72" applyFont="1" applyFill="1" applyBorder="1" applyAlignment="1" applyProtection="1">
      <alignment horizontal="center" vertical="center" wrapText="1"/>
      <protection locked="0"/>
    </xf>
    <xf numFmtId="0" fontId="25" fillId="33" borderId="0" xfId="72" applyFont="1" applyFill="1" applyAlignment="1">
      <alignment horizontal="center" vertical="center"/>
      <protection/>
    </xf>
    <xf numFmtId="0" fontId="25" fillId="47" borderId="22" xfId="72" applyFont="1" applyFill="1" applyBorder="1" applyAlignment="1" applyProtection="1">
      <alignment horizontal="center" vertical="center" shrinkToFit="1"/>
      <protection locked="0"/>
    </xf>
    <xf numFmtId="0" fontId="25" fillId="47" borderId="15" xfId="72" applyFont="1" applyFill="1" applyBorder="1" applyAlignment="1" applyProtection="1">
      <alignment horizontal="center" vertical="center" shrinkToFit="1"/>
      <protection locked="0"/>
    </xf>
    <xf numFmtId="0" fontId="25" fillId="47" borderId="23" xfId="72" applyFont="1" applyFill="1" applyBorder="1" applyAlignment="1" applyProtection="1">
      <alignment horizontal="center" vertical="center" shrinkToFit="1"/>
      <protection locked="0"/>
    </xf>
    <xf numFmtId="0" fontId="25" fillId="47" borderId="26" xfId="72" applyFont="1" applyFill="1" applyBorder="1" applyAlignment="1" applyProtection="1">
      <alignment horizontal="center" vertical="center" shrinkToFit="1"/>
      <protection locked="0"/>
    </xf>
    <xf numFmtId="0" fontId="25" fillId="47" borderId="0" xfId="72" applyFont="1" applyFill="1" applyBorder="1" applyAlignment="1" applyProtection="1">
      <alignment horizontal="center" vertical="center" shrinkToFit="1"/>
      <protection locked="0"/>
    </xf>
    <xf numFmtId="0" fontId="25" fillId="47" borderId="19" xfId="72" applyFont="1" applyFill="1" applyBorder="1" applyAlignment="1" applyProtection="1">
      <alignment horizontal="center" vertical="center" shrinkToFit="1"/>
      <protection locked="0"/>
    </xf>
    <xf numFmtId="0" fontId="25" fillId="47" borderId="99" xfId="72" applyFont="1" applyFill="1" applyBorder="1" applyAlignment="1" applyProtection="1">
      <alignment horizontal="center" vertical="center" shrinkToFit="1"/>
      <protection locked="0"/>
    </xf>
    <xf numFmtId="0" fontId="25" fillId="47" borderId="127" xfId="72" applyFont="1" applyFill="1" applyBorder="1" applyAlignment="1" applyProtection="1">
      <alignment horizontal="center" vertical="center" shrinkToFit="1"/>
      <protection locked="0"/>
    </xf>
    <xf numFmtId="0" fontId="25" fillId="47" borderId="128" xfId="72" applyFont="1" applyFill="1" applyBorder="1" applyAlignment="1" applyProtection="1">
      <alignment horizontal="center" vertical="center" shrinkToFit="1"/>
      <protection locked="0"/>
    </xf>
    <xf numFmtId="0" fontId="6" fillId="47" borderId="116" xfId="0" applyFont="1" applyFill="1" applyBorder="1" applyAlignment="1">
      <alignment horizontal="center" vertical="center"/>
    </xf>
    <xf numFmtId="0" fontId="6" fillId="47" borderId="117" xfId="0" applyFont="1" applyFill="1" applyBorder="1" applyAlignment="1">
      <alignment horizontal="center" vertical="center"/>
    </xf>
    <xf numFmtId="0" fontId="6" fillId="47" borderId="129" xfId="0" applyFont="1" applyFill="1" applyBorder="1" applyAlignment="1">
      <alignment horizontal="center" vertical="center"/>
    </xf>
    <xf numFmtId="0" fontId="6" fillId="47" borderId="26" xfId="0" applyFont="1" applyFill="1" applyBorder="1" applyAlignment="1">
      <alignment horizontal="center" vertical="center"/>
    </xf>
    <xf numFmtId="0" fontId="6" fillId="47" borderId="0" xfId="0" applyFont="1" applyFill="1" applyBorder="1" applyAlignment="1">
      <alignment horizontal="center" vertical="center"/>
    </xf>
    <xf numFmtId="0" fontId="6" fillId="47" borderId="19" xfId="0" applyFont="1" applyFill="1" applyBorder="1" applyAlignment="1">
      <alignment horizontal="center" vertical="center"/>
    </xf>
    <xf numFmtId="0" fontId="6" fillId="47" borderId="99" xfId="0" applyFont="1" applyFill="1" applyBorder="1" applyAlignment="1">
      <alignment horizontal="center" vertical="center"/>
    </xf>
    <xf numFmtId="0" fontId="6" fillId="47" borderId="127" xfId="0" applyFont="1" applyFill="1" applyBorder="1" applyAlignment="1">
      <alignment horizontal="center" vertical="center"/>
    </xf>
    <xf numFmtId="0" fontId="6" fillId="47" borderId="128" xfId="0" applyFont="1" applyFill="1" applyBorder="1" applyAlignment="1">
      <alignment horizontal="center" vertical="center"/>
    </xf>
    <xf numFmtId="0" fontId="25" fillId="41" borderId="130" xfId="72" applyFont="1" applyFill="1" applyBorder="1" applyAlignment="1" applyProtection="1">
      <alignment horizontal="center" vertical="center" shrinkToFit="1"/>
      <protection locked="0"/>
    </xf>
    <xf numFmtId="0" fontId="25" fillId="41" borderId="131" xfId="72" applyFont="1" applyFill="1" applyBorder="1" applyAlignment="1" applyProtection="1">
      <alignment horizontal="center" vertical="center" shrinkToFit="1"/>
      <protection locked="0"/>
    </xf>
    <xf numFmtId="0" fontId="25" fillId="41" borderId="132" xfId="72" applyFont="1" applyFill="1" applyBorder="1" applyAlignment="1" applyProtection="1">
      <alignment horizontal="center" vertical="center" shrinkToFit="1"/>
      <protection locked="0"/>
    </xf>
    <xf numFmtId="0" fontId="25" fillId="33" borderId="11" xfId="72" applyFont="1" applyFill="1" applyBorder="1" applyAlignment="1" applyProtection="1">
      <alignment horizontal="center" vertical="center" shrinkToFit="1"/>
      <protection locked="0"/>
    </xf>
    <xf numFmtId="0" fontId="25" fillId="34" borderId="11" xfId="72" applyFont="1" applyFill="1" applyBorder="1" applyAlignment="1">
      <alignment horizontal="center" vertical="center"/>
      <protection/>
    </xf>
    <xf numFmtId="0" fontId="25" fillId="34" borderId="38" xfId="72" applyFont="1" applyFill="1" applyBorder="1" applyAlignment="1">
      <alignment horizontal="center" vertical="center"/>
      <protection/>
    </xf>
    <xf numFmtId="0" fontId="25" fillId="34" borderId="14" xfId="72" applyFont="1" applyFill="1" applyBorder="1" applyAlignment="1">
      <alignment horizontal="center" vertical="center"/>
      <protection/>
    </xf>
    <xf numFmtId="0" fontId="25" fillId="38" borderId="48" xfId="72" applyFont="1" applyFill="1" applyBorder="1" applyAlignment="1">
      <alignment horizontal="center" vertical="center" wrapText="1"/>
      <protection/>
    </xf>
    <xf numFmtId="0" fontId="25" fillId="38" borderId="11" xfId="72" applyFont="1" applyFill="1" applyBorder="1" applyAlignment="1">
      <alignment horizontal="center" vertical="center" wrapText="1"/>
      <protection/>
    </xf>
    <xf numFmtId="0" fontId="25" fillId="38" borderId="38" xfId="72" applyFont="1" applyFill="1" applyBorder="1" applyAlignment="1">
      <alignment horizontal="center" vertical="center" wrapText="1"/>
      <protection/>
    </xf>
    <xf numFmtId="0" fontId="25" fillId="38" borderId="14" xfId="72" applyFont="1" applyFill="1" applyBorder="1" applyAlignment="1">
      <alignment horizontal="center" vertical="center" wrapText="1"/>
      <protection/>
    </xf>
    <xf numFmtId="0" fontId="25" fillId="34" borderId="15" xfId="72" applyFont="1" applyFill="1" applyBorder="1" applyAlignment="1">
      <alignment horizontal="center" vertical="center" wrapText="1"/>
      <protection/>
    </xf>
    <xf numFmtId="0" fontId="25" fillId="34" borderId="23" xfId="72" applyFont="1" applyFill="1" applyBorder="1" applyAlignment="1">
      <alignment horizontal="center" vertical="center" wrapText="1"/>
      <protection/>
    </xf>
    <xf numFmtId="0" fontId="25" fillId="34" borderId="11" xfId="72" applyFont="1" applyFill="1" applyBorder="1" applyAlignment="1">
      <alignment horizontal="left" vertical="center" shrinkToFit="1"/>
      <protection/>
    </xf>
    <xf numFmtId="0" fontId="25" fillId="34" borderId="66" xfId="72" applyFont="1" applyFill="1" applyBorder="1" applyAlignment="1">
      <alignment horizontal="left" vertical="center" shrinkToFit="1"/>
      <protection/>
    </xf>
    <xf numFmtId="0" fontId="25" fillId="33" borderId="22" xfId="72" applyFont="1" applyFill="1" applyBorder="1" applyAlignment="1" applyProtection="1">
      <alignment vertical="top" wrapText="1"/>
      <protection locked="0"/>
    </xf>
    <xf numFmtId="0" fontId="25" fillId="33" borderId="15" xfId="72" applyFont="1" applyFill="1" applyBorder="1" applyAlignment="1" applyProtection="1">
      <alignment vertical="top" wrapText="1"/>
      <protection locked="0"/>
    </xf>
    <xf numFmtId="0" fontId="25" fillId="33" borderId="23" xfId="72" applyFont="1" applyFill="1" applyBorder="1" applyAlignment="1" applyProtection="1">
      <alignment vertical="top" wrapText="1"/>
      <protection locked="0"/>
    </xf>
    <xf numFmtId="0" fontId="25" fillId="33" borderId="14" xfId="72" applyFont="1" applyFill="1" applyBorder="1" applyAlignment="1" applyProtection="1">
      <alignment horizontal="center" vertical="center" shrinkToFit="1"/>
      <protection locked="0"/>
    </xf>
    <xf numFmtId="0" fontId="25" fillId="33" borderId="27" xfId="72" applyFont="1" applyFill="1" applyBorder="1" applyAlignment="1" applyProtection="1">
      <alignment horizontal="center" vertical="center" shrinkToFit="1"/>
      <protection locked="0"/>
    </xf>
    <xf numFmtId="0" fontId="25" fillId="33" borderId="24" xfId="72" applyFont="1" applyFill="1" applyBorder="1" applyAlignment="1" applyProtection="1">
      <alignment horizontal="center" vertical="center" shrinkToFit="1"/>
      <protection locked="0"/>
    </xf>
    <xf numFmtId="0" fontId="25" fillId="33" borderId="48" xfId="72" applyFont="1" applyFill="1" applyBorder="1" applyAlignment="1" applyProtection="1">
      <alignment horizontal="center" vertical="center" shrinkToFit="1"/>
      <protection locked="0"/>
    </xf>
    <xf numFmtId="0" fontId="25" fillId="34" borderId="65" xfId="72" applyFont="1" applyFill="1" applyBorder="1" applyAlignment="1">
      <alignment horizontal="center" vertical="center" shrinkToFit="1"/>
      <protection/>
    </xf>
    <xf numFmtId="0" fontId="25" fillId="34" borderId="10" xfId="72" applyFont="1" applyFill="1" applyBorder="1" applyAlignment="1">
      <alignment horizontal="center" vertical="center" shrinkToFit="1"/>
      <protection/>
    </xf>
    <xf numFmtId="0" fontId="25" fillId="34" borderId="15" xfId="72" applyFont="1" applyFill="1" applyBorder="1" applyAlignment="1">
      <alignment horizontal="center" vertical="center"/>
      <protection/>
    </xf>
    <xf numFmtId="0" fontId="25" fillId="34" borderId="23" xfId="72" applyFont="1" applyFill="1" applyBorder="1" applyAlignment="1">
      <alignment horizontal="center" vertical="center"/>
      <protection/>
    </xf>
    <xf numFmtId="0" fontId="25" fillId="33" borderId="16" xfId="72" applyFont="1" applyFill="1" applyBorder="1" applyAlignment="1" applyProtection="1">
      <alignment horizontal="center" vertical="center" shrinkToFit="1"/>
      <protection locked="0"/>
    </xf>
    <xf numFmtId="0" fontId="25" fillId="34" borderId="48" xfId="72" applyFont="1" applyFill="1" applyBorder="1" applyAlignment="1">
      <alignment horizontal="center" vertical="center"/>
      <protection/>
    </xf>
    <xf numFmtId="0" fontId="25" fillId="34" borderId="31" xfId="72" applyFont="1" applyFill="1" applyBorder="1" applyAlignment="1">
      <alignment horizontal="center" vertical="center" shrinkToFit="1"/>
      <protection/>
    </xf>
    <xf numFmtId="0" fontId="25" fillId="34" borderId="24" xfId="72" applyFont="1" applyFill="1" applyBorder="1" applyAlignment="1">
      <alignment horizontal="left" vertical="center" shrinkToFit="1"/>
      <protection/>
    </xf>
    <xf numFmtId="0" fontId="25" fillId="34" borderId="25" xfId="72" applyFont="1" applyFill="1" applyBorder="1" applyAlignment="1">
      <alignment horizontal="left" vertical="center" shrinkToFit="1"/>
      <protection/>
    </xf>
    <xf numFmtId="0" fontId="25" fillId="34" borderId="66" xfId="72" applyFont="1" applyFill="1" applyBorder="1" applyAlignment="1">
      <alignment horizontal="center" vertical="center"/>
      <protection/>
    </xf>
    <xf numFmtId="0" fontId="25" fillId="38" borderId="11" xfId="72" applyFont="1" applyFill="1" applyBorder="1" applyAlignment="1">
      <alignment horizontal="center" vertical="center" shrinkToFit="1"/>
      <protection/>
    </xf>
    <xf numFmtId="0" fontId="25" fillId="38" borderId="38" xfId="72" applyFont="1" applyFill="1" applyBorder="1" applyAlignment="1">
      <alignment horizontal="center" vertical="center" shrinkToFit="1"/>
      <protection/>
    </xf>
    <xf numFmtId="0" fontId="25" fillId="40" borderId="11" xfId="72" applyFont="1" applyFill="1" applyBorder="1" applyAlignment="1">
      <alignment horizontal="center" vertical="center" wrapText="1"/>
      <protection/>
    </xf>
    <xf numFmtId="0" fontId="25" fillId="40" borderId="66" xfId="72" applyFont="1" applyFill="1" applyBorder="1" applyAlignment="1">
      <alignment horizontal="center" vertical="center" wrapText="1"/>
      <protection/>
    </xf>
    <xf numFmtId="0" fontId="25" fillId="0" borderId="48" xfId="72" applyFont="1" applyFill="1" applyBorder="1" applyAlignment="1" applyProtection="1">
      <alignment horizontal="center" vertical="center" shrinkToFit="1"/>
      <protection locked="0"/>
    </xf>
    <xf numFmtId="0" fontId="25" fillId="0" borderId="11" xfId="72" applyFont="1" applyFill="1" applyBorder="1" applyAlignment="1" applyProtection="1">
      <alignment horizontal="center" vertical="center" shrinkToFit="1"/>
      <protection locked="0"/>
    </xf>
    <xf numFmtId="0" fontId="25" fillId="0" borderId="66" xfId="72" applyFont="1" applyFill="1" applyBorder="1" applyAlignment="1" applyProtection="1">
      <alignment horizontal="center" vertical="center" shrinkToFit="1"/>
      <protection locked="0"/>
    </xf>
    <xf numFmtId="0" fontId="25" fillId="56" borderId="133" xfId="72" applyFont="1" applyFill="1" applyBorder="1" applyAlignment="1">
      <alignment horizontal="center" vertical="center" textRotation="255" wrapText="1"/>
      <protection/>
    </xf>
    <xf numFmtId="0" fontId="25" fillId="56" borderId="134" xfId="72" applyFont="1" applyFill="1" applyBorder="1" applyAlignment="1">
      <alignment horizontal="center" vertical="center" textRotation="255" wrapText="1"/>
      <protection/>
    </xf>
    <xf numFmtId="0" fontId="25" fillId="56" borderId="97" xfId="72" applyFont="1" applyFill="1" applyBorder="1" applyAlignment="1">
      <alignment horizontal="center" vertical="center" textRotation="255" wrapText="1"/>
      <protection/>
    </xf>
    <xf numFmtId="0" fontId="25" fillId="34" borderId="133" xfId="72" applyFont="1" applyFill="1" applyBorder="1" applyAlignment="1">
      <alignment horizontal="center" vertical="center" textRotation="255" wrapText="1"/>
      <protection/>
    </xf>
    <xf numFmtId="0" fontId="25" fillId="34" borderId="134" xfId="72" applyFont="1" applyFill="1" applyBorder="1" applyAlignment="1">
      <alignment horizontal="center" vertical="center" textRotation="255" wrapText="1"/>
      <protection/>
    </xf>
    <xf numFmtId="0" fontId="25" fillId="34" borderId="134" xfId="72" applyFont="1" applyFill="1" applyBorder="1" applyAlignment="1">
      <alignment horizontal="center" vertical="center" textRotation="255"/>
      <protection/>
    </xf>
    <xf numFmtId="0" fontId="25" fillId="34" borderId="97" xfId="72" applyFont="1" applyFill="1" applyBorder="1" applyAlignment="1">
      <alignment horizontal="center" vertical="center" textRotation="255"/>
      <protection/>
    </xf>
    <xf numFmtId="0" fontId="25" fillId="38" borderId="133" xfId="72" applyFont="1" applyFill="1" applyBorder="1" applyAlignment="1">
      <alignment horizontal="center" vertical="center" textRotation="255" wrapText="1"/>
      <protection/>
    </xf>
    <xf numFmtId="0" fontId="25" fillId="38" borderId="134" xfId="72" applyFont="1" applyFill="1" applyBorder="1" applyAlignment="1">
      <alignment horizontal="center" vertical="center" textRotation="255" wrapText="1"/>
      <protection/>
    </xf>
    <xf numFmtId="0" fontId="25" fillId="38" borderId="97" xfId="72" applyFont="1" applyFill="1" applyBorder="1" applyAlignment="1">
      <alignment horizontal="center" vertical="center" textRotation="255" wrapText="1"/>
      <protection/>
    </xf>
    <xf numFmtId="0" fontId="38" fillId="33" borderId="0" xfId="72" applyFont="1" applyFill="1" applyAlignment="1">
      <alignment horizontal="center" wrapText="1"/>
      <protection/>
    </xf>
    <xf numFmtId="0" fontId="25" fillId="0" borderId="27" xfId="72" applyFont="1" applyFill="1" applyBorder="1" applyAlignment="1" applyProtection="1">
      <alignment horizontal="center" vertical="center" shrinkToFit="1"/>
      <protection locked="0"/>
    </xf>
    <xf numFmtId="0" fontId="25" fillId="0" borderId="24" xfId="72" applyFont="1" applyFill="1" applyBorder="1" applyAlignment="1" applyProtection="1">
      <alignment horizontal="center" vertical="center" shrinkToFit="1"/>
      <protection locked="0"/>
    </xf>
    <xf numFmtId="0" fontId="25" fillId="0" borderId="25" xfId="72" applyFont="1" applyFill="1" applyBorder="1" applyAlignment="1" applyProtection="1">
      <alignment horizontal="center" vertical="center" shrinkToFit="1"/>
      <protection locked="0"/>
    </xf>
    <xf numFmtId="0" fontId="23" fillId="56" borderId="20" xfId="72" applyFont="1" applyFill="1" applyBorder="1" applyAlignment="1">
      <alignment horizontal="center" vertical="center" shrinkToFit="1"/>
      <protection/>
    </xf>
    <xf numFmtId="0" fontId="23" fillId="56" borderId="21" xfId="72" applyFont="1" applyFill="1" applyBorder="1" applyAlignment="1">
      <alignment horizontal="center" vertical="center" shrinkToFit="1"/>
      <protection/>
    </xf>
    <xf numFmtId="0" fontId="30" fillId="40" borderId="48" xfId="72" applyFont="1" applyFill="1" applyBorder="1" applyAlignment="1">
      <alignment horizontal="center" vertical="center" shrinkToFit="1"/>
      <protection/>
    </xf>
    <xf numFmtId="0" fontId="30" fillId="40" borderId="11" xfId="72" applyFont="1" applyFill="1" applyBorder="1" applyAlignment="1">
      <alignment horizontal="center" vertical="center" shrinkToFit="1"/>
      <protection/>
    </xf>
    <xf numFmtId="177" fontId="23" fillId="40" borderId="11" xfId="72" applyNumberFormat="1" applyFont="1" applyFill="1" applyBorder="1" applyAlignment="1">
      <alignment vertical="center" wrapText="1"/>
      <protection/>
    </xf>
    <xf numFmtId="177" fontId="23" fillId="40" borderId="38" xfId="72" applyNumberFormat="1" applyFont="1" applyFill="1" applyBorder="1" applyAlignment="1">
      <alignment vertical="center" wrapText="1"/>
      <protection/>
    </xf>
    <xf numFmtId="177" fontId="25" fillId="33" borderId="38" xfId="72" applyNumberFormat="1" applyFont="1" applyFill="1" applyBorder="1" applyAlignment="1" applyProtection="1">
      <alignment vertical="center" shrinkToFit="1"/>
      <protection locked="0"/>
    </xf>
    <xf numFmtId="0" fontId="25" fillId="38" borderId="42" xfId="72" applyFont="1" applyFill="1" applyBorder="1" applyAlignment="1">
      <alignment horizontal="center" vertical="center" wrapText="1"/>
      <protection/>
    </xf>
    <xf numFmtId="0" fontId="25" fillId="38" borderId="30" xfId="72" applyFont="1" applyFill="1" applyBorder="1" applyAlignment="1">
      <alignment horizontal="center" vertical="center" wrapText="1"/>
      <protection/>
    </xf>
    <xf numFmtId="0" fontId="25" fillId="38" borderId="60" xfId="72" applyFont="1" applyFill="1" applyBorder="1" applyAlignment="1">
      <alignment horizontal="center" vertical="center" wrapText="1"/>
      <protection/>
    </xf>
    <xf numFmtId="0" fontId="25" fillId="38" borderId="18" xfId="72" applyFont="1" applyFill="1" applyBorder="1" applyAlignment="1">
      <alignment horizontal="center" vertical="center" wrapText="1"/>
      <protection/>
    </xf>
    <xf numFmtId="0" fontId="25" fillId="38" borderId="61" xfId="72" applyFont="1" applyFill="1" applyBorder="1" applyAlignment="1">
      <alignment horizontal="center" vertical="center" wrapText="1"/>
      <protection/>
    </xf>
    <xf numFmtId="177" fontId="25" fillId="58" borderId="14" xfId="72" applyNumberFormat="1" applyFont="1" applyFill="1" applyBorder="1" applyAlignment="1" applyProtection="1">
      <alignment vertical="center" shrinkToFit="1"/>
      <protection/>
    </xf>
    <xf numFmtId="177" fontId="25" fillId="58" borderId="11" xfId="72" applyNumberFormat="1" applyFont="1" applyFill="1" applyBorder="1" applyAlignment="1" applyProtection="1">
      <alignment vertical="center" shrinkToFit="1"/>
      <protection/>
    </xf>
    <xf numFmtId="177" fontId="25" fillId="58" borderId="38" xfId="72" applyNumberFormat="1" applyFont="1" applyFill="1" applyBorder="1" applyAlignment="1" applyProtection="1">
      <alignment vertical="center" shrinkToFit="1"/>
      <protection/>
    </xf>
    <xf numFmtId="0" fontId="25" fillId="41" borderId="124" xfId="72" applyFont="1" applyFill="1" applyBorder="1" applyAlignment="1" applyProtection="1">
      <alignment horizontal="center" vertical="center" wrapText="1"/>
      <protection locked="0"/>
    </xf>
    <xf numFmtId="183" fontId="25" fillId="33" borderId="29" xfId="72" applyNumberFormat="1" applyFont="1" applyFill="1" applyBorder="1" applyAlignment="1" applyProtection="1">
      <alignment vertical="center" shrinkToFit="1"/>
      <protection locked="0"/>
    </xf>
    <xf numFmtId="183" fontId="25" fillId="33" borderId="46" xfId="72" applyNumberFormat="1" applyFont="1" applyFill="1" applyBorder="1" applyAlignment="1" applyProtection="1">
      <alignment vertical="center" shrinkToFit="1"/>
      <protection locked="0"/>
    </xf>
    <xf numFmtId="183" fontId="25" fillId="33" borderId="47" xfId="72" applyNumberFormat="1" applyFont="1" applyFill="1" applyBorder="1" applyAlignment="1" applyProtection="1">
      <alignment vertical="center" shrinkToFit="1"/>
      <protection locked="0"/>
    </xf>
    <xf numFmtId="0" fontId="30" fillId="46" borderId="133" xfId="72" applyFont="1" applyFill="1" applyBorder="1" applyAlignment="1">
      <alignment horizontal="center" vertical="center" textRotation="255" wrapText="1" shrinkToFit="1"/>
      <protection/>
    </xf>
    <xf numFmtId="0" fontId="30" fillId="46" borderId="134" xfId="72" applyFont="1" applyFill="1" applyBorder="1" applyAlignment="1">
      <alignment horizontal="center" vertical="center" textRotation="255" shrinkToFit="1"/>
      <protection/>
    </xf>
    <xf numFmtId="0" fontId="30" fillId="46" borderId="97" xfId="72" applyFont="1" applyFill="1" applyBorder="1" applyAlignment="1">
      <alignment horizontal="center" vertical="center" textRotation="255" shrinkToFit="1"/>
      <protection/>
    </xf>
    <xf numFmtId="0" fontId="25" fillId="33" borderId="25" xfId="72" applyFont="1" applyFill="1" applyBorder="1" applyAlignment="1" applyProtection="1">
      <alignment horizontal="center" vertical="center" shrinkToFit="1"/>
      <protection locked="0"/>
    </xf>
    <xf numFmtId="0" fontId="25" fillId="34" borderId="68" xfId="73" applyFont="1" applyFill="1" applyBorder="1" applyAlignment="1">
      <alignment vertical="center" wrapText="1" shrinkToFit="1"/>
      <protection/>
    </xf>
    <xf numFmtId="0" fontId="25" fillId="34" borderId="39" xfId="73" applyFont="1" applyFill="1" applyBorder="1" applyAlignment="1">
      <alignment vertical="center" wrapText="1" shrinkToFit="1"/>
      <protection/>
    </xf>
    <xf numFmtId="0" fontId="25" fillId="33" borderId="135" xfId="72" applyFont="1" applyFill="1" applyBorder="1" applyAlignment="1" applyProtection="1">
      <alignment horizontal="center" vertical="center" wrapText="1"/>
      <protection locked="0"/>
    </xf>
    <xf numFmtId="0" fontId="25" fillId="33" borderId="136" xfId="72" applyFont="1" applyFill="1" applyBorder="1" applyAlignment="1" applyProtection="1">
      <alignment horizontal="center" vertical="center" wrapText="1"/>
      <protection locked="0"/>
    </xf>
    <xf numFmtId="0" fontId="25" fillId="33" borderId="137" xfId="72" applyFont="1" applyFill="1" applyBorder="1" applyAlignment="1" applyProtection="1">
      <alignment horizontal="center" vertical="center" wrapText="1"/>
      <protection locked="0"/>
    </xf>
    <xf numFmtId="0" fontId="25" fillId="33" borderId="0" xfId="72" applyFont="1" applyFill="1" applyBorder="1" applyAlignment="1" applyProtection="1">
      <alignment horizontal="center" vertical="center" shrinkToFit="1"/>
      <protection locked="0"/>
    </xf>
    <xf numFmtId="0" fontId="25" fillId="34" borderId="26" xfId="72" applyFont="1" applyFill="1" applyBorder="1" applyAlignment="1">
      <alignment horizontal="center" vertical="center"/>
      <protection/>
    </xf>
    <xf numFmtId="0" fontId="25" fillId="34" borderId="0" xfId="72" applyFont="1" applyFill="1" applyBorder="1" applyAlignment="1">
      <alignment horizontal="center" vertical="center"/>
      <protection/>
    </xf>
    <xf numFmtId="0" fontId="25" fillId="33" borderId="66" xfId="72" applyFont="1" applyFill="1" applyBorder="1" applyAlignment="1" applyProtection="1">
      <alignment horizontal="center" vertical="center" shrinkToFit="1"/>
      <protection locked="0"/>
    </xf>
    <xf numFmtId="0" fontId="23" fillId="34" borderId="15" xfId="72" applyFont="1" applyFill="1" applyBorder="1" applyAlignment="1">
      <alignment horizontal="center" vertical="center" wrapText="1"/>
      <protection/>
    </xf>
    <xf numFmtId="0" fontId="21" fillId="33" borderId="10" xfId="72" applyFont="1" applyFill="1" applyBorder="1" applyAlignment="1">
      <alignment horizontal="center" vertical="center"/>
      <protection/>
    </xf>
    <xf numFmtId="0" fontId="25" fillId="38" borderId="14" xfId="72" applyFont="1" applyFill="1" applyBorder="1" applyAlignment="1">
      <alignment horizontal="center" vertical="center" shrinkToFit="1"/>
      <protection/>
    </xf>
    <xf numFmtId="180" fontId="25" fillId="33" borderId="66" xfId="72" applyNumberFormat="1" applyFont="1" applyFill="1" applyBorder="1" applyAlignment="1" applyProtection="1">
      <alignment vertical="center" shrinkToFit="1"/>
      <protection locked="0"/>
    </xf>
    <xf numFmtId="0" fontId="25" fillId="33" borderId="84" xfId="72" applyFont="1" applyFill="1" applyBorder="1" applyAlignment="1" applyProtection="1">
      <alignment horizontal="center" vertical="center" wrapText="1"/>
      <protection locked="0"/>
    </xf>
    <xf numFmtId="0" fontId="25" fillId="33" borderId="46" xfId="72" applyFont="1" applyFill="1" applyBorder="1" applyAlignment="1" applyProtection="1">
      <alignment horizontal="center" vertical="center" wrapText="1"/>
      <protection locked="0"/>
    </xf>
    <xf numFmtId="0" fontId="25" fillId="33" borderId="47" xfId="72" applyFont="1" applyFill="1" applyBorder="1" applyAlignment="1" applyProtection="1">
      <alignment horizontal="center" vertical="center" wrapText="1"/>
      <protection locked="0"/>
    </xf>
    <xf numFmtId="0" fontId="25" fillId="34" borderId="15" xfId="72" applyFont="1" applyFill="1" applyBorder="1" applyAlignment="1">
      <alignment horizontal="left" vertical="center" wrapText="1"/>
      <protection/>
    </xf>
    <xf numFmtId="0" fontId="25" fillId="34" borderId="23" xfId="72" applyFont="1" applyFill="1" applyBorder="1" applyAlignment="1">
      <alignment horizontal="left" vertical="center" wrapText="1"/>
      <protection/>
    </xf>
    <xf numFmtId="0" fontId="25" fillId="33" borderId="22" xfId="72" applyFont="1" applyFill="1" applyBorder="1" applyAlignment="1" applyProtection="1">
      <alignment horizontal="center" vertical="center" wrapText="1"/>
      <protection locked="0"/>
    </xf>
    <xf numFmtId="0" fontId="25" fillId="33" borderId="15" xfId="72" applyFont="1" applyFill="1" applyBorder="1" applyAlignment="1" applyProtection="1">
      <alignment horizontal="center" vertical="center" wrapText="1"/>
      <protection locked="0"/>
    </xf>
    <xf numFmtId="0" fontId="25" fillId="34" borderId="19" xfId="72" applyFont="1" applyFill="1" applyBorder="1" applyAlignment="1">
      <alignment horizontal="center" vertical="center"/>
      <protection/>
    </xf>
    <xf numFmtId="0" fontId="25" fillId="33" borderId="27" xfId="72" applyFont="1" applyFill="1" applyBorder="1" applyAlignment="1" applyProtection="1">
      <alignment horizontal="center" vertical="center" wrapText="1"/>
      <protection locked="0"/>
    </xf>
    <xf numFmtId="0" fontId="25" fillId="33" borderId="24" xfId="72" applyFont="1" applyFill="1" applyBorder="1" applyAlignment="1" applyProtection="1">
      <alignment horizontal="center" vertical="center" wrapText="1"/>
      <protection locked="0"/>
    </xf>
    <xf numFmtId="0" fontId="25" fillId="33" borderId="25" xfId="72" applyFont="1" applyFill="1" applyBorder="1" applyAlignment="1" applyProtection="1">
      <alignment horizontal="center" vertical="center" wrapText="1"/>
      <protection locked="0"/>
    </xf>
    <xf numFmtId="0" fontId="25" fillId="34" borderId="16" xfId="72" applyFont="1" applyFill="1" applyBorder="1" applyAlignment="1">
      <alignment horizontal="center" vertical="center"/>
      <protection/>
    </xf>
    <xf numFmtId="183" fontId="25" fillId="33" borderId="14" xfId="72" applyNumberFormat="1" applyFont="1" applyFill="1" applyBorder="1" applyAlignment="1" applyProtection="1">
      <alignment vertical="center" shrinkToFit="1"/>
      <protection locked="0"/>
    </xf>
    <xf numFmtId="183" fontId="25" fillId="33" borderId="11" xfId="72" applyNumberFormat="1" applyFont="1" applyFill="1" applyBorder="1" applyAlignment="1" applyProtection="1">
      <alignment vertical="center" shrinkToFit="1"/>
      <protection locked="0"/>
    </xf>
    <xf numFmtId="183" fontId="25" fillId="33" borderId="66" xfId="72" applyNumberFormat="1" applyFont="1" applyFill="1" applyBorder="1" applyAlignment="1" applyProtection="1">
      <alignment vertical="center" shrinkToFit="1"/>
      <protection locked="0"/>
    </xf>
    <xf numFmtId="0" fontId="25" fillId="38" borderId="46" xfId="72" applyFont="1" applyFill="1" applyBorder="1" applyAlignment="1">
      <alignment horizontal="center" vertical="center" wrapText="1"/>
      <protection/>
    </xf>
    <xf numFmtId="0" fontId="25" fillId="38" borderId="78" xfId="72" applyFont="1" applyFill="1" applyBorder="1" applyAlignment="1">
      <alignment horizontal="center" vertical="center" wrapText="1"/>
      <protection/>
    </xf>
    <xf numFmtId="0" fontId="25" fillId="38" borderId="29" xfId="72" applyFont="1" applyFill="1" applyBorder="1" applyAlignment="1">
      <alignment horizontal="center" vertical="center" wrapText="1"/>
      <protection/>
    </xf>
    <xf numFmtId="185" fontId="9" fillId="0" borderId="15" xfId="0" applyNumberFormat="1" applyFont="1" applyBorder="1" applyAlignment="1">
      <alignment horizontal="center" vertical="center"/>
    </xf>
    <xf numFmtId="185" fontId="9" fillId="0" borderId="15" xfId="0" applyNumberFormat="1" applyFont="1" applyBorder="1" applyAlignment="1">
      <alignment horizontal="center" vertical="center"/>
    </xf>
    <xf numFmtId="177" fontId="25" fillId="33" borderId="29" xfId="72" applyNumberFormat="1" applyFont="1" applyFill="1" applyBorder="1" applyAlignment="1" applyProtection="1">
      <alignment vertical="center" shrinkToFit="1"/>
      <protection locked="0"/>
    </xf>
    <xf numFmtId="177" fontId="25" fillId="33" borderId="46" xfId="72" applyNumberFormat="1" applyFont="1" applyFill="1" applyBorder="1" applyAlignment="1" applyProtection="1">
      <alignment vertical="center" shrinkToFit="1"/>
      <protection locked="0"/>
    </xf>
    <xf numFmtId="177" fontId="25" fillId="33" borderId="78" xfId="72" applyNumberFormat="1" applyFont="1" applyFill="1" applyBorder="1" applyAlignment="1" applyProtection="1">
      <alignment vertical="center" shrinkToFit="1"/>
      <protection locked="0"/>
    </xf>
    <xf numFmtId="0" fontId="25" fillId="38" borderId="84" xfId="72" applyFont="1" applyFill="1" applyBorder="1" applyAlignment="1">
      <alignment horizontal="center" vertical="center" wrapText="1"/>
      <protection/>
    </xf>
    <xf numFmtId="0" fontId="23" fillId="34" borderId="16" xfId="72" applyFont="1" applyFill="1" applyBorder="1" applyAlignment="1">
      <alignment horizontal="center" vertical="center" wrapText="1"/>
      <protection/>
    </xf>
    <xf numFmtId="0" fontId="30" fillId="34" borderId="22" xfId="72" applyFont="1" applyFill="1" applyBorder="1" applyAlignment="1">
      <alignment horizontal="center" vertical="center" shrinkToFit="1"/>
      <protection/>
    </xf>
    <xf numFmtId="0" fontId="30" fillId="34" borderId="15" xfId="72" applyFont="1" applyFill="1" applyBorder="1" applyAlignment="1">
      <alignment horizontal="center" vertical="center" shrinkToFit="1"/>
      <protection/>
    </xf>
    <xf numFmtId="0" fontId="25" fillId="34" borderId="48" xfId="72" applyFont="1" applyFill="1" applyBorder="1" applyAlignment="1">
      <alignment horizontal="center" vertical="center" wrapText="1"/>
      <protection/>
    </xf>
    <xf numFmtId="0" fontId="25" fillId="34" borderId="11" xfId="72" applyFont="1" applyFill="1" applyBorder="1" applyAlignment="1" applyProtection="1">
      <alignment horizontal="center" vertical="center" wrapText="1"/>
      <protection locked="0"/>
    </xf>
    <xf numFmtId="0" fontId="25" fillId="34" borderId="66" xfId="72" applyFont="1" applyFill="1" applyBorder="1" applyAlignment="1" applyProtection="1">
      <alignment horizontal="center" vertical="center" wrapText="1"/>
      <protection locked="0"/>
    </xf>
    <xf numFmtId="0" fontId="25" fillId="34" borderId="48" xfId="72" applyFont="1" applyFill="1" applyBorder="1" applyAlignment="1" applyProtection="1">
      <alignment horizontal="center" vertical="center" wrapText="1"/>
      <protection locked="0"/>
    </xf>
    <xf numFmtId="0" fontId="6" fillId="0" borderId="138" xfId="0" applyFont="1" applyBorder="1" applyAlignment="1">
      <alignment horizontal="center" vertical="center"/>
    </xf>
    <xf numFmtId="0" fontId="25" fillId="38" borderId="28" xfId="72" applyFont="1" applyFill="1" applyBorder="1" applyAlignment="1">
      <alignment horizontal="center" vertical="center" wrapText="1"/>
      <protection/>
    </xf>
    <xf numFmtId="0" fontId="25" fillId="0" borderId="22" xfId="72" applyFont="1" applyFill="1" applyBorder="1" applyAlignment="1" applyProtection="1">
      <alignment horizontal="center" vertical="center" wrapText="1"/>
      <protection locked="0"/>
    </xf>
    <xf numFmtId="0" fontId="25" fillId="0" borderId="15" xfId="72" applyFont="1" applyFill="1" applyBorder="1" applyAlignment="1" applyProtection="1">
      <alignment horizontal="center" vertical="center" wrapText="1"/>
      <protection locked="0"/>
    </xf>
    <xf numFmtId="0" fontId="25" fillId="34" borderId="11" xfId="72" applyFont="1" applyFill="1" applyBorder="1" applyAlignment="1">
      <alignment horizontal="left" vertical="center" wrapText="1"/>
      <protection/>
    </xf>
    <xf numFmtId="0" fontId="25" fillId="34" borderId="66" xfId="72" applyFont="1" applyFill="1" applyBorder="1" applyAlignment="1">
      <alignment horizontal="left" vertical="center" wrapText="1"/>
      <protection/>
    </xf>
    <xf numFmtId="0" fontId="25" fillId="40" borderId="46" xfId="72" applyFont="1" applyFill="1" applyBorder="1" applyAlignment="1">
      <alignment horizontal="center" vertical="center" wrapText="1"/>
      <protection/>
    </xf>
    <xf numFmtId="0" fontId="25" fillId="40" borderId="78" xfId="72" applyFont="1" applyFill="1" applyBorder="1" applyAlignment="1">
      <alignment horizontal="center" vertical="center" wrapText="1"/>
      <protection/>
    </xf>
    <xf numFmtId="176" fontId="25" fillId="56" borderId="103" xfId="72" applyNumberFormat="1" applyFont="1" applyFill="1" applyBorder="1" applyAlignment="1">
      <alignment horizontal="center" vertical="center" wrapText="1"/>
      <protection/>
    </xf>
    <xf numFmtId="176" fontId="25" fillId="56" borderId="44" xfId="72" applyNumberFormat="1" applyFont="1" applyFill="1" applyBorder="1" applyAlignment="1">
      <alignment horizontal="center" vertical="center" wrapText="1"/>
      <protection/>
    </xf>
    <xf numFmtId="0" fontId="25" fillId="56" borderId="20" xfId="72" applyNumberFormat="1" applyFont="1" applyFill="1" applyBorder="1" applyAlignment="1">
      <alignment horizontal="center" vertical="center" wrapText="1"/>
      <protection/>
    </xf>
    <xf numFmtId="0" fontId="25" fillId="56" borderId="21" xfId="72" applyNumberFormat="1" applyFont="1" applyFill="1" applyBorder="1" applyAlignment="1">
      <alignment horizontal="center" vertical="center" wrapText="1"/>
      <protection/>
    </xf>
    <xf numFmtId="0" fontId="25" fillId="0" borderId="84" xfId="72" applyNumberFormat="1" applyFont="1" applyFill="1" applyBorder="1" applyAlignment="1" applyProtection="1">
      <alignment vertical="center" shrinkToFit="1"/>
      <protection locked="0"/>
    </xf>
    <xf numFmtId="0" fontId="25" fillId="0" borderId="46" xfId="72" applyNumberFormat="1" applyFont="1" applyFill="1" applyBorder="1" applyAlignment="1" applyProtection="1">
      <alignment vertical="center" shrinkToFit="1"/>
      <protection locked="0"/>
    </xf>
    <xf numFmtId="0" fontId="30" fillId="40" borderId="14" xfId="72" applyFont="1" applyFill="1" applyBorder="1" applyAlignment="1">
      <alignment horizontal="center" vertical="center" wrapText="1"/>
      <protection/>
    </xf>
    <xf numFmtId="0" fontId="30" fillId="40" borderId="11" xfId="72" applyFont="1" applyFill="1" applyBorder="1" applyAlignment="1">
      <alignment horizontal="center" vertical="center" wrapText="1"/>
      <protection/>
    </xf>
    <xf numFmtId="0" fontId="25" fillId="0" borderId="29" xfId="72" applyFont="1" applyFill="1" applyBorder="1" applyAlignment="1" applyProtection="1">
      <alignment vertical="center" shrinkToFit="1"/>
      <protection locked="0"/>
    </xf>
    <xf numFmtId="0" fontId="25" fillId="0" borderId="46" xfId="72" applyFont="1" applyFill="1" applyBorder="1" applyAlignment="1" applyProtection="1">
      <alignment vertical="center" shrinkToFit="1"/>
      <protection locked="0"/>
    </xf>
    <xf numFmtId="0" fontId="25" fillId="40" borderId="47" xfId="72" applyFont="1" applyFill="1" applyBorder="1" applyAlignment="1">
      <alignment horizontal="center" vertical="center" wrapText="1"/>
      <protection/>
    </xf>
    <xf numFmtId="185" fontId="9" fillId="0" borderId="44" xfId="0" applyNumberFormat="1" applyFont="1" applyBorder="1" applyAlignment="1">
      <alignment horizontal="center" vertical="center"/>
    </xf>
    <xf numFmtId="0" fontId="25" fillId="38" borderId="139" xfId="72" applyFont="1" applyFill="1" applyBorder="1" applyAlignment="1">
      <alignment horizontal="center" vertical="center" wrapText="1" shrinkToFit="1"/>
      <protection/>
    </xf>
    <xf numFmtId="0" fontId="25" fillId="38" borderId="112" xfId="72" applyFont="1" applyFill="1" applyBorder="1" applyAlignment="1">
      <alignment horizontal="center" vertical="center" wrapText="1" shrinkToFit="1"/>
      <protection/>
    </xf>
    <xf numFmtId="0" fontId="25" fillId="38" borderId="140" xfId="72" applyFont="1" applyFill="1" applyBorder="1" applyAlignment="1">
      <alignment horizontal="center" vertical="center" wrapText="1" shrinkToFit="1"/>
      <protection/>
    </xf>
    <xf numFmtId="0" fontId="25" fillId="38" borderId="141" xfId="72" applyFont="1" applyFill="1" applyBorder="1" applyAlignment="1">
      <alignment horizontal="center" vertical="center" wrapText="1"/>
      <protection/>
    </xf>
    <xf numFmtId="0" fontId="25" fillId="38" borderId="112" xfId="72" applyFont="1" applyFill="1" applyBorder="1" applyAlignment="1">
      <alignment horizontal="center" vertical="center" wrapText="1"/>
      <protection/>
    </xf>
    <xf numFmtId="0" fontId="25" fillId="38" borderId="140" xfId="72" applyFont="1" applyFill="1" applyBorder="1" applyAlignment="1">
      <alignment horizontal="center" vertical="center" wrapText="1"/>
      <protection/>
    </xf>
    <xf numFmtId="0" fontId="25" fillId="33" borderId="142" xfId="72" applyFont="1" applyFill="1" applyBorder="1" applyAlignment="1" applyProtection="1">
      <alignment horizontal="center" vertical="center" wrapText="1"/>
      <protection locked="0"/>
    </xf>
    <xf numFmtId="0" fontId="25" fillId="33" borderId="143" xfId="72" applyFont="1" applyFill="1" applyBorder="1" applyAlignment="1" applyProtection="1">
      <alignment horizontal="center" vertical="center" wrapText="1"/>
      <protection locked="0"/>
    </xf>
    <xf numFmtId="0" fontId="25" fillId="33" borderId="144" xfId="72" applyFont="1" applyFill="1" applyBorder="1" applyAlignment="1" applyProtection="1">
      <alignment horizontal="center" vertical="center" wrapText="1"/>
      <protection locked="0"/>
    </xf>
    <xf numFmtId="0" fontId="25" fillId="34" borderId="18" xfId="72" applyFont="1" applyFill="1" applyBorder="1" applyAlignment="1">
      <alignment horizontal="center" vertical="center"/>
      <protection/>
    </xf>
    <xf numFmtId="0" fontId="25" fillId="34" borderId="11" xfId="72" applyFont="1" applyFill="1" applyBorder="1" applyAlignment="1" applyProtection="1">
      <alignment horizontal="center" vertical="center"/>
      <protection/>
    </xf>
    <xf numFmtId="0" fontId="25" fillId="34" borderId="38" xfId="72" applyFont="1" applyFill="1" applyBorder="1" applyAlignment="1" applyProtection="1">
      <alignment horizontal="center" vertical="center"/>
      <protection/>
    </xf>
    <xf numFmtId="0" fontId="39" fillId="33" borderId="20" xfId="72" applyFont="1" applyFill="1" applyBorder="1" applyAlignment="1">
      <alignment horizontal="center" wrapText="1"/>
      <protection/>
    </xf>
    <xf numFmtId="0" fontId="35" fillId="36" borderId="42" xfId="72" applyFont="1" applyFill="1" applyBorder="1" applyAlignment="1">
      <alignment horizontal="center" vertical="center" wrapText="1"/>
      <protection/>
    </xf>
    <xf numFmtId="0" fontId="35" fillId="36" borderId="30" xfId="72" applyFont="1" applyFill="1" applyBorder="1" applyAlignment="1">
      <alignment horizontal="center" vertical="center" wrapText="1"/>
      <protection/>
    </xf>
    <xf numFmtId="0" fontId="35" fillId="36" borderId="28" xfId="72" applyFont="1" applyFill="1" applyBorder="1" applyAlignment="1">
      <alignment horizontal="center" vertical="center" wrapText="1"/>
      <protection/>
    </xf>
    <xf numFmtId="0" fontId="35" fillId="36" borderId="45" xfId="72" applyFont="1" applyFill="1" applyBorder="1" applyAlignment="1">
      <alignment horizontal="center" vertical="center" wrapText="1"/>
      <protection/>
    </xf>
    <xf numFmtId="0" fontId="35" fillId="36" borderId="20" xfId="72" applyFont="1" applyFill="1" applyBorder="1" applyAlignment="1">
      <alignment horizontal="center" vertical="center" wrapText="1"/>
      <protection/>
    </xf>
    <xf numFmtId="0" fontId="35" fillId="36" borderId="21" xfId="72" applyFont="1" applyFill="1" applyBorder="1" applyAlignment="1">
      <alignment horizontal="center" vertical="center" wrapText="1"/>
      <protection/>
    </xf>
    <xf numFmtId="0" fontId="25" fillId="56" borderId="84" xfId="72" applyFont="1" applyFill="1" applyBorder="1" applyAlignment="1">
      <alignment horizontal="center" vertical="center" wrapText="1"/>
      <protection/>
    </xf>
    <xf numFmtId="0" fontId="25" fillId="56" borderId="46" xfId="72" applyFont="1" applyFill="1" applyBorder="1" applyAlignment="1">
      <alignment horizontal="center" vertical="center" wrapText="1"/>
      <protection/>
    </xf>
    <xf numFmtId="0" fontId="25" fillId="56" borderId="47" xfId="72" applyFont="1" applyFill="1" applyBorder="1" applyAlignment="1">
      <alignment horizontal="center" vertical="center" wrapText="1"/>
      <protection/>
    </xf>
    <xf numFmtId="0" fontId="24" fillId="36" borderId="30" xfId="72" applyFont="1" applyFill="1" applyBorder="1" applyAlignment="1">
      <alignment horizontal="center" vertical="center" wrapText="1"/>
      <protection/>
    </xf>
    <xf numFmtId="0" fontId="24" fillId="36" borderId="0" xfId="72" applyFont="1" applyFill="1" applyBorder="1" applyAlignment="1">
      <alignment horizontal="center" vertical="center" wrapText="1"/>
      <protection/>
    </xf>
    <xf numFmtId="0" fontId="35" fillId="36" borderId="0" xfId="72" applyFont="1" applyFill="1" applyBorder="1" applyAlignment="1">
      <alignment horizontal="center" vertical="center" wrapText="1"/>
      <protection/>
    </xf>
    <xf numFmtId="0" fontId="35" fillId="36" borderId="19" xfId="72" applyFont="1" applyFill="1" applyBorder="1" applyAlignment="1">
      <alignment horizontal="center" vertical="center" wrapText="1"/>
      <protection/>
    </xf>
    <xf numFmtId="0" fontId="23" fillId="33" borderId="30" xfId="72" applyFont="1" applyFill="1" applyBorder="1" applyAlignment="1">
      <alignment horizontal="center" vertical="center"/>
      <protection/>
    </xf>
    <xf numFmtId="0" fontId="25" fillId="33" borderId="30" xfId="72" applyFont="1" applyFill="1" applyBorder="1" applyAlignment="1">
      <alignment horizontal="right" vertical="center"/>
      <protection/>
    </xf>
    <xf numFmtId="0" fontId="0" fillId="0" borderId="30" xfId="0" applyBorder="1" applyAlignment="1">
      <alignment vertical="center"/>
    </xf>
    <xf numFmtId="180" fontId="25" fillId="33" borderId="139" xfId="72" applyNumberFormat="1" applyFont="1" applyFill="1" applyBorder="1" applyAlignment="1" applyProtection="1">
      <alignment vertical="center" shrinkToFit="1"/>
      <protection locked="0"/>
    </xf>
    <xf numFmtId="180" fontId="25" fillId="33" borderId="112" xfId="72" applyNumberFormat="1" applyFont="1" applyFill="1" applyBorder="1" applyAlignment="1" applyProtection="1">
      <alignment vertical="center" shrinkToFit="1"/>
      <protection locked="0"/>
    </xf>
    <xf numFmtId="180" fontId="25" fillId="33" borderId="140" xfId="72" applyNumberFormat="1" applyFont="1" applyFill="1" applyBorder="1" applyAlignment="1" applyProtection="1">
      <alignment vertical="center" shrinkToFit="1"/>
      <protection locked="0"/>
    </xf>
    <xf numFmtId="180" fontId="23" fillId="58" borderId="139" xfId="72" applyNumberFormat="1" applyFont="1" applyFill="1" applyBorder="1" applyAlignment="1" applyProtection="1">
      <alignment horizontal="center" vertical="center" wrapText="1" shrinkToFit="1"/>
      <protection locked="0"/>
    </xf>
    <xf numFmtId="180" fontId="23" fillId="58" borderId="112" xfId="72" applyNumberFormat="1" applyFont="1" applyFill="1" applyBorder="1" applyAlignment="1" applyProtection="1">
      <alignment horizontal="center" vertical="center" wrapText="1" shrinkToFit="1"/>
      <protection locked="0"/>
    </xf>
    <xf numFmtId="180" fontId="23" fillId="58" borderId="113" xfId="72" applyNumberFormat="1" applyFont="1" applyFill="1" applyBorder="1" applyAlignment="1" applyProtection="1">
      <alignment horizontal="center" vertical="center" wrapText="1" shrinkToFit="1"/>
      <protection locked="0"/>
    </xf>
    <xf numFmtId="0" fontId="25" fillId="47" borderId="116" xfId="72" applyFont="1" applyFill="1" applyBorder="1" applyAlignment="1" applyProtection="1">
      <alignment horizontal="center" vertical="center" shrinkToFit="1"/>
      <protection locked="0"/>
    </xf>
    <xf numFmtId="0" fontId="25" fillId="47" borderId="117" xfId="72" applyFont="1" applyFill="1" applyBorder="1" applyAlignment="1" applyProtection="1">
      <alignment horizontal="center" vertical="center" shrinkToFit="1"/>
      <protection locked="0"/>
    </xf>
    <xf numFmtId="0" fontId="25" fillId="47" borderId="129" xfId="72" applyFont="1" applyFill="1" applyBorder="1" applyAlignment="1" applyProtection="1">
      <alignment horizontal="center" vertical="center" shrinkToFit="1"/>
      <protection locked="0"/>
    </xf>
    <xf numFmtId="0" fontId="25" fillId="47" borderId="45" xfId="72" applyFont="1" applyFill="1" applyBorder="1" applyAlignment="1" applyProtection="1">
      <alignment horizontal="center" vertical="center" shrinkToFit="1"/>
      <protection locked="0"/>
    </xf>
    <xf numFmtId="0" fontId="25" fillId="47" borderId="20" xfId="72" applyFont="1" applyFill="1" applyBorder="1" applyAlignment="1" applyProtection="1">
      <alignment horizontal="center" vertical="center" shrinkToFit="1"/>
      <protection locked="0"/>
    </xf>
    <xf numFmtId="0" fontId="25" fillId="47" borderId="21" xfId="72" applyFont="1" applyFill="1" applyBorder="1" applyAlignment="1" applyProtection="1">
      <alignment horizontal="center" vertical="center" shrinkToFit="1"/>
      <protection locked="0"/>
    </xf>
    <xf numFmtId="0" fontId="25" fillId="33" borderId="22" xfId="72" applyFont="1" applyFill="1" applyBorder="1" applyAlignment="1" applyProtection="1">
      <alignment horizontal="left" vertical="top" wrapText="1"/>
      <protection locked="0"/>
    </xf>
    <xf numFmtId="0" fontId="25" fillId="33" borderId="15" xfId="72" applyFont="1" applyFill="1" applyBorder="1" applyAlignment="1" applyProtection="1">
      <alignment horizontal="left" vertical="top" wrapText="1"/>
      <protection locked="0"/>
    </xf>
    <xf numFmtId="0" fontId="25" fillId="33" borderId="23" xfId="72" applyFont="1" applyFill="1" applyBorder="1" applyAlignment="1" applyProtection="1">
      <alignment horizontal="left" vertical="top" wrapText="1"/>
      <protection locked="0"/>
    </xf>
    <xf numFmtId="0" fontId="25" fillId="33" borderId="26" xfId="72" applyFont="1" applyFill="1" applyBorder="1" applyAlignment="1" applyProtection="1">
      <alignment horizontal="left" vertical="top" wrapText="1"/>
      <protection locked="0"/>
    </xf>
    <xf numFmtId="0" fontId="25" fillId="33" borderId="0" xfId="72" applyFont="1" applyFill="1" applyBorder="1" applyAlignment="1" applyProtection="1">
      <alignment horizontal="left" vertical="top" wrapText="1"/>
      <protection locked="0"/>
    </xf>
    <xf numFmtId="0" fontId="25" fillId="33" borderId="19" xfId="72" applyFont="1" applyFill="1" applyBorder="1" applyAlignment="1" applyProtection="1">
      <alignment horizontal="left" vertical="top" wrapText="1"/>
      <protection locked="0"/>
    </xf>
    <xf numFmtId="0" fontId="25" fillId="33" borderId="27" xfId="72" applyFont="1" applyFill="1" applyBorder="1" applyAlignment="1" applyProtection="1">
      <alignment horizontal="left" vertical="top" wrapText="1"/>
      <protection locked="0"/>
    </xf>
    <xf numFmtId="0" fontId="25" fillId="33" borderId="24" xfId="72" applyFont="1" applyFill="1" applyBorder="1" applyAlignment="1" applyProtection="1">
      <alignment horizontal="left" vertical="top" wrapText="1"/>
      <protection locked="0"/>
    </xf>
    <xf numFmtId="0" fontId="25" fillId="33" borderId="25" xfId="72" applyFont="1" applyFill="1" applyBorder="1" applyAlignment="1" applyProtection="1">
      <alignment horizontal="left" vertical="top" wrapText="1"/>
      <protection locked="0"/>
    </xf>
    <xf numFmtId="0" fontId="25" fillId="34" borderId="68" xfId="72" applyFont="1" applyFill="1" applyBorder="1" applyAlignment="1">
      <alignment horizontal="center" vertical="center" wrapText="1"/>
      <protection/>
    </xf>
    <xf numFmtId="0" fontId="25" fillId="34" borderId="145" xfId="72" applyFont="1" applyFill="1" applyBorder="1" applyAlignment="1">
      <alignment horizontal="center" vertical="center" wrapText="1"/>
      <protection/>
    </xf>
    <xf numFmtId="0" fontId="25" fillId="34" borderId="39" xfId="72" applyFont="1" applyFill="1" applyBorder="1" applyAlignment="1">
      <alignment horizontal="center" vertical="center" wrapText="1"/>
      <protection/>
    </xf>
    <xf numFmtId="187" fontId="25" fillId="40" borderId="48" xfId="72" applyNumberFormat="1" applyFont="1" applyFill="1" applyBorder="1" applyAlignment="1">
      <alignment horizontal="center" vertical="center" shrinkToFit="1"/>
      <protection/>
    </xf>
    <xf numFmtId="187" fontId="25" fillId="40" borderId="11" xfId="72" applyNumberFormat="1" applyFont="1" applyFill="1" applyBorder="1" applyAlignment="1">
      <alignment horizontal="center" vertical="center" shrinkToFit="1"/>
      <protection/>
    </xf>
    <xf numFmtId="187" fontId="25" fillId="40" borderId="14" xfId="72" applyNumberFormat="1" applyFont="1" applyFill="1" applyBorder="1" applyAlignment="1">
      <alignment horizontal="center" vertical="center" shrinkToFit="1"/>
      <protection/>
    </xf>
    <xf numFmtId="187" fontId="25" fillId="0" borderId="11" xfId="72" applyNumberFormat="1" applyFont="1" applyFill="1" applyBorder="1" applyAlignment="1">
      <alignment vertical="center" shrinkToFit="1"/>
      <protection/>
    </xf>
    <xf numFmtId="0" fontId="25" fillId="0" borderId="84" xfId="72" applyFont="1" applyFill="1" applyBorder="1" applyAlignment="1" applyProtection="1">
      <alignment vertical="center" shrinkToFit="1"/>
      <protection locked="0"/>
    </xf>
    <xf numFmtId="0" fontId="25" fillId="46" borderId="60" xfId="72" applyFont="1" applyFill="1" applyBorder="1" applyAlignment="1">
      <alignment horizontal="center" vertical="center"/>
      <protection/>
    </xf>
    <xf numFmtId="0" fontId="25" fillId="46" borderId="12" xfId="72" applyFont="1" applyFill="1" applyBorder="1" applyAlignment="1">
      <alignment horizontal="center" vertical="center"/>
      <protection/>
    </xf>
    <xf numFmtId="0" fontId="25" fillId="46" borderId="95" xfId="72" applyFont="1" applyFill="1" applyBorder="1" applyAlignment="1">
      <alignment horizontal="center" vertical="center"/>
      <protection/>
    </xf>
    <xf numFmtId="187" fontId="25" fillId="40" borderId="38" xfId="72" applyNumberFormat="1" applyFont="1" applyFill="1" applyBorder="1" applyAlignment="1">
      <alignment horizontal="center" vertical="center" shrinkToFit="1"/>
      <protection/>
    </xf>
    <xf numFmtId="0" fontId="25" fillId="40" borderId="48" xfId="72" applyFont="1" applyFill="1" applyBorder="1" applyAlignment="1">
      <alignment horizontal="center" vertical="center" wrapText="1"/>
      <protection/>
    </xf>
    <xf numFmtId="0" fontId="25" fillId="34" borderId="18" xfId="72" applyFont="1" applyFill="1" applyBorder="1" applyAlignment="1">
      <alignment horizontal="center" vertical="top" wrapText="1"/>
      <protection/>
    </xf>
    <xf numFmtId="0" fontId="25" fillId="34" borderId="61" xfId="72" applyFont="1" applyFill="1" applyBorder="1" applyAlignment="1">
      <alignment horizontal="center" vertical="top" wrapText="1"/>
      <protection/>
    </xf>
    <xf numFmtId="0" fontId="25" fillId="38" borderId="68" xfId="72" applyFont="1" applyFill="1" applyBorder="1" applyAlignment="1">
      <alignment vertical="center" wrapText="1"/>
      <protection/>
    </xf>
    <xf numFmtId="0" fontId="25" fillId="38" borderId="145" xfId="72" applyFont="1" applyFill="1" applyBorder="1" applyAlignment="1">
      <alignment vertical="center" wrapText="1"/>
      <protection/>
    </xf>
    <xf numFmtId="0" fontId="25" fillId="38" borderId="146" xfId="72" applyFont="1" applyFill="1" applyBorder="1" applyAlignment="1">
      <alignment vertical="center" wrapText="1"/>
      <protection/>
    </xf>
    <xf numFmtId="0" fontId="25" fillId="0" borderId="48" xfId="72" applyFont="1" applyFill="1" applyBorder="1" applyAlignment="1" applyProtection="1">
      <alignment horizontal="center" vertical="center" wrapText="1"/>
      <protection locked="0"/>
    </xf>
    <xf numFmtId="0" fontId="25" fillId="0" borderId="11" xfId="72" applyFont="1" applyFill="1" applyBorder="1" applyAlignment="1" applyProtection="1">
      <alignment horizontal="center" vertical="center" wrapText="1"/>
      <protection locked="0"/>
    </xf>
    <xf numFmtId="0" fontId="0" fillId="38" borderId="0" xfId="0" applyFill="1" applyBorder="1" applyAlignment="1">
      <alignment horizontal="center" vertical="center" shrinkToFit="1"/>
    </xf>
    <xf numFmtId="0" fontId="0" fillId="38" borderId="0" xfId="0" applyFill="1" applyBorder="1" applyAlignment="1">
      <alignment vertical="top" wrapText="1"/>
    </xf>
    <xf numFmtId="0" fontId="0" fillId="0" borderId="20" xfId="0" applyFill="1" applyBorder="1" applyAlignment="1">
      <alignment vertical="center"/>
    </xf>
    <xf numFmtId="0" fontId="1" fillId="0" borderId="24" xfId="0" applyFont="1" applyFill="1" applyBorder="1" applyAlignment="1">
      <alignment horizontal="center" vertical="center"/>
    </xf>
    <xf numFmtId="0" fontId="1" fillId="38" borderId="24" xfId="0" applyFont="1" applyFill="1" applyBorder="1" applyAlignment="1">
      <alignment horizontal="left" vertical="center"/>
    </xf>
    <xf numFmtId="0" fontId="1" fillId="34" borderId="24" xfId="0" applyFont="1" applyFill="1" applyBorder="1" applyAlignment="1">
      <alignment horizontal="left" vertical="center"/>
    </xf>
    <xf numFmtId="0" fontId="0" fillId="34" borderId="0" xfId="0" applyFill="1" applyBorder="1" applyAlignment="1">
      <alignment vertical="center" shrinkToFit="1"/>
    </xf>
    <xf numFmtId="0" fontId="0" fillId="0" borderId="0" xfId="0" applyFill="1" applyBorder="1" applyAlignment="1">
      <alignment vertical="center"/>
    </xf>
    <xf numFmtId="0" fontId="0" fillId="34" borderId="24" xfId="0" applyFill="1" applyBorder="1" applyAlignment="1">
      <alignment vertical="center" shrinkToFit="1"/>
    </xf>
    <xf numFmtId="0" fontId="0" fillId="34" borderId="45" xfId="0" applyFill="1" applyBorder="1" applyAlignment="1">
      <alignment vertical="center" shrinkToFit="1"/>
    </xf>
    <xf numFmtId="0" fontId="0" fillId="34" borderId="20" xfId="0" applyFill="1" applyBorder="1" applyAlignment="1">
      <alignment vertical="center" shrinkToFit="1"/>
    </xf>
    <xf numFmtId="0" fontId="0" fillId="34" borderId="26" xfId="0" applyFill="1" applyBorder="1" applyAlignment="1">
      <alignment vertical="center" shrinkToFit="1"/>
    </xf>
    <xf numFmtId="0" fontId="0" fillId="0" borderId="20" xfId="0" applyFill="1" applyBorder="1" applyAlignment="1">
      <alignment horizontal="center" vertical="center" shrinkToFit="1"/>
    </xf>
    <xf numFmtId="0" fontId="0" fillId="38" borderId="45" xfId="0" applyFill="1" applyBorder="1" applyAlignment="1">
      <alignment vertical="center" shrinkToFit="1"/>
    </xf>
    <xf numFmtId="0" fontId="0" fillId="38" borderId="20" xfId="0" applyFill="1" applyBorder="1" applyAlignment="1">
      <alignment vertical="center" shrinkToFit="1"/>
    </xf>
    <xf numFmtId="0" fontId="0" fillId="34" borderId="0" xfId="0" applyFill="1" applyBorder="1" applyAlignment="1">
      <alignment horizontal="center" vertical="center" shrinkToFit="1"/>
    </xf>
    <xf numFmtId="0" fontId="0" fillId="34" borderId="19" xfId="0" applyFill="1" applyBorder="1" applyAlignment="1">
      <alignment horizontal="center" vertical="center" shrinkToFit="1"/>
    </xf>
    <xf numFmtId="0" fontId="0" fillId="0" borderId="0" xfId="0" applyFill="1" applyBorder="1" applyAlignment="1">
      <alignment horizontal="center" vertical="center" shrinkToFit="1"/>
    </xf>
    <xf numFmtId="0" fontId="0" fillId="38" borderId="26" xfId="0" applyFill="1" applyBorder="1" applyAlignment="1">
      <alignment vertical="center" shrinkToFit="1"/>
    </xf>
    <xf numFmtId="0" fontId="0" fillId="38" borderId="0" xfId="0" applyFill="1" applyBorder="1" applyAlignment="1">
      <alignment vertical="center" shrinkToFit="1"/>
    </xf>
    <xf numFmtId="0" fontId="1" fillId="38" borderId="24" xfId="0" applyFont="1" applyFill="1" applyBorder="1" applyAlignment="1">
      <alignment vertical="center"/>
    </xf>
    <xf numFmtId="0" fontId="1" fillId="34" borderId="24" xfId="0" applyFont="1" applyFill="1" applyBorder="1" applyAlignment="1">
      <alignment vertical="center"/>
    </xf>
    <xf numFmtId="0" fontId="0" fillId="38" borderId="32" xfId="0" applyFill="1" applyBorder="1" applyAlignment="1">
      <alignment vertical="top" wrapText="1"/>
    </xf>
    <xf numFmtId="0" fontId="0" fillId="38" borderId="24" xfId="0" applyFill="1" applyBorder="1" applyAlignment="1">
      <alignment vertical="top" wrapText="1"/>
    </xf>
    <xf numFmtId="0" fontId="0" fillId="38" borderId="34" xfId="0" applyFill="1" applyBorder="1" applyAlignment="1">
      <alignment vertical="top" wrapText="1"/>
    </xf>
    <xf numFmtId="0" fontId="0" fillId="38" borderId="32" xfId="0" applyFill="1" applyBorder="1" applyAlignment="1">
      <alignment vertical="center" shrinkToFit="1"/>
    </xf>
    <xf numFmtId="0" fontId="0" fillId="38" borderId="26" xfId="0" applyFill="1" applyBorder="1" applyAlignment="1">
      <alignment horizontal="center" vertical="center"/>
    </xf>
    <xf numFmtId="0" fontId="0" fillId="38" borderId="0" xfId="0" applyFill="1" applyBorder="1" applyAlignment="1">
      <alignment horizontal="center" vertical="center"/>
    </xf>
    <xf numFmtId="185" fontId="9" fillId="0" borderId="30" xfId="0" applyNumberFormat="1" applyFont="1" applyFill="1" applyBorder="1" applyAlignment="1">
      <alignment horizontal="center" vertical="center"/>
    </xf>
    <xf numFmtId="0" fontId="0" fillId="34" borderId="42" xfId="0" applyFill="1" applyBorder="1" applyAlignment="1">
      <alignment vertical="center" shrinkToFit="1"/>
    </xf>
    <xf numFmtId="0" fontId="0" fillId="34" borderId="30" xfId="0" applyFill="1" applyBorder="1" applyAlignment="1">
      <alignment vertical="center" shrinkToFit="1"/>
    </xf>
    <xf numFmtId="0" fontId="0" fillId="34" borderId="19" xfId="0" applyFill="1" applyBorder="1" applyAlignment="1">
      <alignment vertical="center" shrinkToFit="1"/>
    </xf>
    <xf numFmtId="0" fontId="0" fillId="34" borderId="30" xfId="0" applyFill="1" applyBorder="1" applyAlignment="1">
      <alignment horizontal="center" vertical="center"/>
    </xf>
    <xf numFmtId="0" fontId="0" fillId="34" borderId="22" xfId="0" applyFill="1" applyBorder="1" applyAlignment="1">
      <alignment vertical="center" wrapText="1"/>
    </xf>
    <xf numFmtId="0" fontId="0" fillId="34" borderId="15" xfId="0" applyFill="1" applyBorder="1" applyAlignment="1">
      <alignment vertical="center" wrapText="1"/>
    </xf>
    <xf numFmtId="0" fontId="0" fillId="34" borderId="23" xfId="0" applyFill="1" applyBorder="1" applyAlignment="1">
      <alignment vertical="center" wrapText="1"/>
    </xf>
    <xf numFmtId="0" fontId="0" fillId="34" borderId="26" xfId="0" applyFill="1" applyBorder="1" applyAlignment="1">
      <alignment vertical="center" wrapText="1"/>
    </xf>
    <xf numFmtId="0" fontId="0" fillId="34" borderId="0" xfId="0" applyFill="1" applyBorder="1" applyAlignment="1">
      <alignment vertical="center" wrapText="1"/>
    </xf>
    <xf numFmtId="0" fontId="0" fillId="34" borderId="19" xfId="0" applyFill="1" applyBorder="1" applyAlignment="1">
      <alignment vertical="center" wrapText="1"/>
    </xf>
    <xf numFmtId="0" fontId="0" fillId="38" borderId="15" xfId="0" applyFill="1" applyBorder="1" applyAlignment="1">
      <alignment horizontal="center" vertical="center" shrinkToFit="1"/>
    </xf>
    <xf numFmtId="0" fontId="0" fillId="34" borderId="10" xfId="0" applyFill="1" applyBorder="1" applyAlignment="1">
      <alignment vertical="center" wrapText="1"/>
    </xf>
    <xf numFmtId="0" fontId="0" fillId="34" borderId="31" xfId="0" applyFill="1" applyBorder="1" applyAlignment="1">
      <alignment vertical="center" wrapText="1"/>
    </xf>
    <xf numFmtId="0" fontId="0" fillId="38" borderId="0" xfId="0" applyFill="1" applyBorder="1" applyAlignment="1">
      <alignment vertical="center" wrapText="1"/>
    </xf>
    <xf numFmtId="0" fontId="0" fillId="41" borderId="65" xfId="0" applyFill="1" applyBorder="1" applyAlignment="1">
      <alignment horizontal="center" vertical="center"/>
    </xf>
    <xf numFmtId="0" fontId="0" fillId="41" borderId="10" xfId="0" applyFill="1" applyBorder="1" applyAlignment="1">
      <alignment horizontal="center" vertical="center"/>
    </xf>
    <xf numFmtId="0" fontId="0" fillId="41" borderId="31" xfId="0" applyFill="1" applyBorder="1" applyAlignment="1">
      <alignment horizontal="center" vertical="center"/>
    </xf>
    <xf numFmtId="0" fontId="0" fillId="38" borderId="0" xfId="0" applyFill="1" applyBorder="1" applyAlignment="1">
      <alignment/>
    </xf>
    <xf numFmtId="0" fontId="0" fillId="34" borderId="14" xfId="0" applyFill="1" applyBorder="1" applyAlignment="1">
      <alignment horizontal="center" vertical="center" shrinkToFit="1"/>
    </xf>
    <xf numFmtId="0" fontId="0" fillId="34" borderId="11" xfId="0" applyFill="1" applyBorder="1" applyAlignment="1">
      <alignment horizontal="center" vertical="center" shrinkToFit="1"/>
    </xf>
    <xf numFmtId="0" fontId="0" fillId="34" borderId="38" xfId="0" applyFill="1" applyBorder="1" applyAlignment="1">
      <alignment horizontal="center" vertical="center" shrinkToFit="1"/>
    </xf>
    <xf numFmtId="0" fontId="0" fillId="34" borderId="0" xfId="0" applyFill="1" applyBorder="1" applyAlignment="1">
      <alignment horizontal="left" vertical="center" shrinkToFit="1"/>
    </xf>
    <xf numFmtId="0" fontId="0" fillId="34" borderId="0" xfId="0" applyFill="1" applyBorder="1" applyAlignment="1">
      <alignment horizontal="left" vertical="center" wrapText="1"/>
    </xf>
    <xf numFmtId="0" fontId="0" fillId="34" borderId="15" xfId="0" applyFill="1" applyBorder="1" applyAlignment="1">
      <alignment vertical="center" shrinkToFit="1"/>
    </xf>
    <xf numFmtId="0" fontId="0" fillId="38" borderId="15" xfId="0" applyFill="1" applyBorder="1" applyAlignment="1">
      <alignment horizontal="left"/>
    </xf>
    <xf numFmtId="0" fontId="0" fillId="38" borderId="37" xfId="0" applyFill="1" applyBorder="1" applyAlignment="1">
      <alignment horizontal="left"/>
    </xf>
    <xf numFmtId="0" fontId="0" fillId="38" borderId="15" xfId="0" applyFill="1" applyBorder="1" applyAlignment="1">
      <alignment shrinkToFit="1"/>
    </xf>
    <xf numFmtId="0" fontId="0" fillId="38" borderId="37" xfId="0" applyFill="1" applyBorder="1" applyAlignment="1">
      <alignment horizontal="center" vertical="center" shrinkToFit="1"/>
    </xf>
    <xf numFmtId="0" fontId="0" fillId="41" borderId="65" xfId="0" applyFill="1" applyBorder="1" applyAlignment="1">
      <alignment horizontal="center" vertical="center" wrapText="1"/>
    </xf>
    <xf numFmtId="0" fontId="0" fillId="41" borderId="10" xfId="0" applyFill="1" applyBorder="1" applyAlignment="1">
      <alignment horizontal="center" vertical="center" wrapText="1"/>
    </xf>
    <xf numFmtId="0" fontId="0" fillId="41" borderId="31" xfId="0" applyFill="1" applyBorder="1" applyAlignment="1">
      <alignment horizontal="center" vertical="center" wrapText="1"/>
    </xf>
    <xf numFmtId="0" fontId="0" fillId="38" borderId="15" xfId="0" applyFill="1" applyBorder="1" applyAlignment="1">
      <alignment vertical="center" shrinkToFit="1"/>
    </xf>
    <xf numFmtId="0" fontId="0" fillId="34" borderId="24" xfId="0" applyFill="1" applyBorder="1" applyAlignment="1">
      <alignment horizontal="left" vertical="center" wrapText="1"/>
    </xf>
    <xf numFmtId="0" fontId="0" fillId="38" borderId="0" xfId="0" applyFill="1" applyBorder="1" applyAlignment="1">
      <alignment horizontal="left" vertical="center" wrapText="1"/>
    </xf>
    <xf numFmtId="0" fontId="0" fillId="38" borderId="32" xfId="0" applyFill="1" applyBorder="1" applyAlignment="1">
      <alignment horizontal="left" vertical="center" wrapText="1"/>
    </xf>
    <xf numFmtId="0" fontId="0" fillId="38" borderId="0" xfId="0" applyFill="1" applyBorder="1" applyAlignment="1">
      <alignment horizontal="left"/>
    </xf>
    <xf numFmtId="0" fontId="0" fillId="38" borderId="32" xfId="0" applyFill="1" applyBorder="1" applyAlignment="1">
      <alignment horizontal="left"/>
    </xf>
    <xf numFmtId="0" fontId="0" fillId="38" borderId="38" xfId="0" applyFill="1" applyBorder="1" applyAlignment="1">
      <alignment vertical="center" wrapText="1"/>
    </xf>
    <xf numFmtId="0" fontId="0" fillId="38" borderId="10" xfId="0" applyFill="1" applyBorder="1" applyAlignment="1">
      <alignment vertical="center" wrapText="1"/>
    </xf>
    <xf numFmtId="0" fontId="0" fillId="38" borderId="16" xfId="0" applyFill="1" applyBorder="1" applyAlignment="1">
      <alignment horizontal="left" vertical="center" wrapText="1"/>
    </xf>
    <xf numFmtId="0" fontId="0" fillId="38" borderId="15" xfId="0" applyFill="1" applyBorder="1" applyAlignment="1">
      <alignment horizontal="left" vertical="center" wrapText="1"/>
    </xf>
    <xf numFmtId="0" fontId="0" fillId="38" borderId="18" xfId="0" applyFill="1" applyBorder="1" applyAlignment="1">
      <alignment horizontal="left" vertical="center" wrapText="1"/>
    </xf>
    <xf numFmtId="0" fontId="0" fillId="38" borderId="14" xfId="0" applyFill="1" applyBorder="1" applyAlignment="1">
      <alignment vertical="center" wrapText="1"/>
    </xf>
    <xf numFmtId="0" fontId="1" fillId="34" borderId="22" xfId="0" applyFont="1" applyFill="1" applyBorder="1" applyAlignment="1">
      <alignment vertical="center" wrapText="1"/>
    </xf>
    <xf numFmtId="0" fontId="1" fillId="34" borderId="15" xfId="0" applyFont="1" applyFill="1" applyBorder="1" applyAlignment="1">
      <alignment vertical="center" wrapText="1"/>
    </xf>
    <xf numFmtId="0" fontId="1" fillId="34" borderId="23" xfId="0" applyFont="1" applyFill="1" applyBorder="1" applyAlignment="1">
      <alignment vertical="center" wrapText="1"/>
    </xf>
    <xf numFmtId="0" fontId="1" fillId="34" borderId="26" xfId="0" applyFont="1" applyFill="1" applyBorder="1" applyAlignment="1">
      <alignment vertical="center" wrapText="1"/>
    </xf>
    <xf numFmtId="0" fontId="1" fillId="34" borderId="0" xfId="0" applyFont="1" applyFill="1" applyBorder="1" applyAlignment="1">
      <alignment vertical="center" wrapText="1"/>
    </xf>
    <xf numFmtId="0" fontId="1" fillId="34" borderId="19" xfId="0" applyFont="1" applyFill="1" applyBorder="1" applyAlignment="1">
      <alignment vertical="center" wrapText="1"/>
    </xf>
    <xf numFmtId="0" fontId="1" fillId="34" borderId="27" xfId="0" applyFont="1" applyFill="1" applyBorder="1" applyAlignment="1">
      <alignment vertical="center" wrapText="1"/>
    </xf>
    <xf numFmtId="0" fontId="1" fillId="34" borderId="24" xfId="0" applyFont="1" applyFill="1" applyBorder="1" applyAlignment="1">
      <alignment vertical="center" wrapText="1"/>
    </xf>
    <xf numFmtId="0" fontId="1" fillId="34" borderId="25" xfId="0" applyFont="1" applyFill="1" applyBorder="1" applyAlignment="1">
      <alignment vertical="center" wrapText="1"/>
    </xf>
    <xf numFmtId="0" fontId="0" fillId="38" borderId="0" xfId="0"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0" fillId="34" borderId="27"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vertical="center" wrapText="1"/>
    </xf>
    <xf numFmtId="0" fontId="0" fillId="0" borderId="10" xfId="0" applyFill="1" applyBorder="1" applyAlignment="1">
      <alignment horizontal="center" vertical="center"/>
    </xf>
    <xf numFmtId="0" fontId="0" fillId="34" borderId="24" xfId="0" applyFill="1" applyBorder="1" applyAlignment="1">
      <alignment horizontal="center" vertical="center" shrinkToFit="1"/>
    </xf>
    <xf numFmtId="0" fontId="0" fillId="38" borderId="38" xfId="0" applyFill="1" applyBorder="1" applyAlignment="1">
      <alignment horizontal="center" vertical="center"/>
    </xf>
    <xf numFmtId="0" fontId="0" fillId="38" borderId="10" xfId="0" applyFill="1" applyBorder="1" applyAlignment="1">
      <alignment horizontal="center" vertical="center"/>
    </xf>
    <xf numFmtId="0" fontId="0" fillId="38" borderId="16" xfId="0" applyFill="1" applyBorder="1" applyAlignment="1">
      <alignment horizontal="center" vertical="center" shrinkToFit="1"/>
    </xf>
    <xf numFmtId="0" fontId="0" fillId="38" borderId="18" xfId="0" applyFill="1" applyBorder="1" applyAlignment="1">
      <alignment horizontal="center" vertical="center" shrinkToFit="1"/>
    </xf>
    <xf numFmtId="0" fontId="0" fillId="0" borderId="24" xfId="0" applyFill="1" applyBorder="1" applyAlignment="1">
      <alignment vertical="center" shrinkToFit="1"/>
    </xf>
    <xf numFmtId="0" fontId="0" fillId="0" borderId="24" xfId="0" applyFill="1" applyBorder="1" applyAlignment="1">
      <alignment horizontal="center" vertical="center" wrapText="1"/>
    </xf>
    <xf numFmtId="0" fontId="0" fillId="34" borderId="65" xfId="0" applyFill="1" applyBorder="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38" xfId="0" applyFill="1" applyBorder="1" applyAlignment="1">
      <alignment horizontal="center" vertical="center"/>
    </xf>
    <xf numFmtId="0" fontId="0" fillId="34" borderId="14" xfId="0" applyFill="1" applyBorder="1" applyAlignment="1">
      <alignment horizontal="center" vertical="center"/>
    </xf>
    <xf numFmtId="0" fontId="0" fillId="0" borderId="10" xfId="0" applyFill="1" applyBorder="1" applyAlignment="1">
      <alignment horizontal="left" vertical="center" wrapText="1"/>
    </xf>
    <xf numFmtId="0" fontId="0" fillId="0" borderId="14" xfId="0" applyFill="1" applyBorder="1" applyAlignment="1">
      <alignment horizontal="left" vertical="center" wrapText="1"/>
    </xf>
    <xf numFmtId="0" fontId="0" fillId="0" borderId="17" xfId="0" applyFill="1" applyBorder="1" applyAlignment="1">
      <alignment horizontal="left" vertical="center" wrapText="1"/>
    </xf>
    <xf numFmtId="0" fontId="0" fillId="0" borderId="16" xfId="0" applyFill="1" applyBorder="1" applyAlignment="1">
      <alignment horizontal="left" vertical="center" wrapText="1"/>
    </xf>
    <xf numFmtId="0" fontId="0" fillId="0" borderId="65" xfId="0" applyFill="1" applyBorder="1" applyAlignment="1">
      <alignment horizontal="left" vertical="center" wrapText="1"/>
    </xf>
    <xf numFmtId="185" fontId="0" fillId="0" borderId="65" xfId="0" applyNumberFormat="1" applyFill="1" applyBorder="1" applyAlignment="1">
      <alignment horizontal="center" vertical="center"/>
    </xf>
    <xf numFmtId="185" fontId="0" fillId="0" borderId="10" xfId="0" applyNumberFormat="1" applyFill="1" applyBorder="1" applyAlignment="1">
      <alignment horizontal="center" vertical="center"/>
    </xf>
    <xf numFmtId="185" fontId="0" fillId="0" borderId="14" xfId="0" applyNumberFormat="1" applyFill="1" applyBorder="1" applyAlignment="1">
      <alignment horizontal="center" vertical="center"/>
    </xf>
    <xf numFmtId="0" fontId="0" fillId="0" borderId="11" xfId="0" applyFill="1" applyBorder="1" applyAlignment="1">
      <alignment horizontal="center" vertical="center"/>
    </xf>
    <xf numFmtId="0" fontId="0" fillId="38" borderId="38" xfId="0" applyFill="1" applyBorder="1" applyAlignment="1">
      <alignment horizontal="left" vertical="top" wrapText="1"/>
    </xf>
    <xf numFmtId="0" fontId="0" fillId="38" borderId="10" xfId="0" applyFill="1" applyBorder="1" applyAlignment="1">
      <alignment horizontal="left" vertical="top"/>
    </xf>
    <xf numFmtId="0" fontId="0" fillId="38" borderId="38" xfId="0" applyFill="1" applyBorder="1" applyAlignment="1">
      <alignment horizontal="left" vertical="top"/>
    </xf>
    <xf numFmtId="0" fontId="0" fillId="0" borderId="10" xfId="0" applyFill="1" applyBorder="1" applyAlignment="1">
      <alignment horizontal="center" vertical="center" wrapText="1"/>
    </xf>
    <xf numFmtId="0" fontId="0" fillId="0" borderId="17" xfId="0" applyFill="1" applyBorder="1" applyAlignment="1">
      <alignment horizontal="center" vertical="center" wrapText="1"/>
    </xf>
    <xf numFmtId="0" fontId="0" fillId="41" borderId="69" xfId="0" applyFill="1" applyBorder="1" applyAlignment="1">
      <alignment horizontal="center" vertical="center"/>
    </xf>
    <xf numFmtId="0" fontId="0" fillId="41" borderId="33" xfId="0" applyFill="1" applyBorder="1" applyAlignment="1">
      <alignment horizontal="center" vertical="center"/>
    </xf>
    <xf numFmtId="0" fontId="0" fillId="41" borderId="39" xfId="0" applyFill="1" applyBorder="1" applyAlignment="1">
      <alignment horizontal="center" vertical="center"/>
    </xf>
    <xf numFmtId="0" fontId="9" fillId="38" borderId="24" xfId="0" applyFont="1" applyFill="1" applyBorder="1" applyAlignment="1">
      <alignment horizontal="right" vertical="center"/>
    </xf>
    <xf numFmtId="0" fontId="9" fillId="0" borderId="24" xfId="0" applyNumberFormat="1" applyFont="1" applyFill="1" applyBorder="1" applyAlignment="1">
      <alignment horizontal="center" vertical="center"/>
    </xf>
    <xf numFmtId="49" fontId="9" fillId="0" borderId="24" xfId="0" applyNumberFormat="1" applyFont="1" applyFill="1" applyBorder="1" applyAlignment="1">
      <alignment horizontal="center" vertical="center"/>
    </xf>
    <xf numFmtId="0" fontId="9" fillId="38" borderId="24" xfId="0" applyFont="1" applyFill="1" applyBorder="1" applyAlignment="1">
      <alignment horizontal="left" vertical="center" shrinkToFit="1"/>
    </xf>
    <xf numFmtId="0" fontId="1" fillId="34" borderId="27" xfId="0" applyFont="1" applyFill="1" applyBorder="1" applyAlignment="1">
      <alignment horizontal="right" vertical="center" shrinkToFit="1"/>
    </xf>
    <xf numFmtId="0" fontId="1" fillId="34" borderId="24" xfId="0" applyFont="1" applyFill="1" applyBorder="1" applyAlignment="1">
      <alignment horizontal="right" vertical="center" shrinkToFit="1"/>
    </xf>
    <xf numFmtId="0" fontId="1" fillId="0" borderId="24" xfId="0" applyFont="1" applyFill="1" applyBorder="1" applyAlignment="1">
      <alignment horizontal="center" vertical="center" shrinkToFit="1"/>
    </xf>
    <xf numFmtId="0" fontId="1" fillId="34" borderId="24" xfId="0" applyFont="1" applyFill="1" applyBorder="1" applyAlignment="1">
      <alignment vertical="center" shrinkToFit="1"/>
    </xf>
    <xf numFmtId="0" fontId="49" fillId="34" borderId="26" xfId="0" applyFont="1" applyFill="1" applyBorder="1" applyAlignment="1">
      <alignment horizontal="center" vertical="center" wrapText="1"/>
    </xf>
    <xf numFmtId="0" fontId="0" fillId="34" borderId="0"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25" xfId="0" applyFill="1" applyBorder="1" applyAlignment="1">
      <alignment horizontal="center" vertical="center" wrapText="1"/>
    </xf>
    <xf numFmtId="0" fontId="33" fillId="38" borderId="38" xfId="0" applyFont="1" applyFill="1" applyBorder="1" applyAlignment="1">
      <alignment horizontal="center" vertical="center"/>
    </xf>
    <xf numFmtId="0" fontId="33" fillId="38" borderId="10" xfId="0" applyFont="1" applyFill="1" applyBorder="1" applyAlignment="1">
      <alignment horizontal="center" vertical="center"/>
    </xf>
    <xf numFmtId="0" fontId="33" fillId="38" borderId="14" xfId="0" applyFont="1" applyFill="1" applyBorder="1" applyAlignment="1">
      <alignment horizontal="center" vertical="center"/>
    </xf>
    <xf numFmtId="0" fontId="33" fillId="34" borderId="48" xfId="0" applyFont="1" applyFill="1" applyBorder="1" applyAlignment="1">
      <alignment horizontal="center" vertical="center"/>
    </xf>
    <xf numFmtId="0" fontId="33" fillId="34" borderId="11" xfId="0" applyFont="1" applyFill="1" applyBorder="1" applyAlignment="1">
      <alignment horizontal="center" vertical="center"/>
    </xf>
    <xf numFmtId="185" fontId="0" fillId="0" borderId="38" xfId="0" applyNumberFormat="1" applyFill="1" applyBorder="1" applyAlignment="1">
      <alignment horizontal="center" vertical="center"/>
    </xf>
    <xf numFmtId="0" fontId="0" fillId="38" borderId="14" xfId="0" applyFill="1" applyBorder="1" applyAlignment="1">
      <alignment horizontal="center" vertical="center"/>
    </xf>
    <xf numFmtId="0" fontId="0" fillId="38" borderId="11" xfId="0" applyFill="1" applyBorder="1" applyAlignment="1">
      <alignment horizontal="center" vertical="center"/>
    </xf>
    <xf numFmtId="0" fontId="0" fillId="34" borderId="0" xfId="0" applyFill="1" applyBorder="1" applyAlignment="1">
      <alignment horizontal="center" vertical="center"/>
    </xf>
    <xf numFmtId="0" fontId="0" fillId="34" borderId="20" xfId="0" applyFill="1" applyBorder="1" applyAlignment="1">
      <alignment horizontal="center" vertical="center"/>
    </xf>
    <xf numFmtId="0" fontId="0" fillId="34" borderId="28" xfId="0" applyFill="1" applyBorder="1" applyAlignment="1">
      <alignment horizontal="center" vertical="center"/>
    </xf>
    <xf numFmtId="0" fontId="0" fillId="34" borderId="19" xfId="0" applyFill="1" applyBorder="1" applyAlignment="1">
      <alignment horizontal="center" vertical="center"/>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20" xfId="0" applyFill="1" applyBorder="1" applyAlignment="1">
      <alignment horizontal="center" vertical="center"/>
    </xf>
    <xf numFmtId="0" fontId="0" fillId="38" borderId="14" xfId="0" applyFill="1" applyBorder="1" applyAlignment="1">
      <alignment vertical="center"/>
    </xf>
    <xf numFmtId="0" fontId="0" fillId="38" borderId="38" xfId="0" applyFill="1" applyBorder="1" applyAlignment="1">
      <alignment vertical="center"/>
    </xf>
    <xf numFmtId="0" fontId="0" fillId="38" borderId="10" xfId="0" applyFill="1" applyBorder="1" applyAlignment="1">
      <alignment vertical="center"/>
    </xf>
    <xf numFmtId="0" fontId="0" fillId="34" borderId="21" xfId="0" applyFill="1" applyBorder="1" applyAlignment="1">
      <alignment horizontal="center" vertical="center"/>
    </xf>
    <xf numFmtId="0" fontId="0" fillId="0" borderId="30" xfId="0" applyFill="1" applyBorder="1" applyAlignment="1">
      <alignment horizontal="center" vertical="center"/>
    </xf>
    <xf numFmtId="0" fontId="41" fillId="41" borderId="0" xfId="0" applyFont="1" applyFill="1" applyBorder="1" applyAlignment="1">
      <alignment horizontal="center" vertical="center"/>
    </xf>
    <xf numFmtId="0" fontId="5" fillId="41" borderId="0" xfId="0" applyFont="1" applyFill="1" applyAlignment="1">
      <alignment horizontal="center"/>
    </xf>
    <xf numFmtId="0" fontId="5" fillId="0" borderId="24" xfId="0" applyFont="1" applyFill="1" applyBorder="1" applyAlignment="1">
      <alignment horizontal="left"/>
    </xf>
    <xf numFmtId="0" fontId="6" fillId="41" borderId="0" xfId="0" applyFont="1" applyFill="1" applyAlignment="1">
      <alignment horizontal="center" vertical="center"/>
    </xf>
    <xf numFmtId="0" fontId="0" fillId="41" borderId="0" xfId="0" applyFill="1" applyBorder="1" applyAlignment="1">
      <alignment horizontal="center" vertical="center"/>
    </xf>
    <xf numFmtId="185" fontId="6" fillId="0" borderId="24" xfId="0" applyNumberFormat="1" applyFont="1" applyFill="1" applyBorder="1" applyAlignment="1">
      <alignment horizontal="center" vertical="center"/>
    </xf>
    <xf numFmtId="0" fontId="0" fillId="41" borderId="76" xfId="0" applyFill="1" applyBorder="1" applyAlignment="1">
      <alignment horizontal="center" vertical="center"/>
    </xf>
    <xf numFmtId="0" fontId="0" fillId="41" borderId="77" xfId="0" applyFill="1" applyBorder="1" applyAlignment="1">
      <alignment horizontal="center" vertical="center"/>
    </xf>
    <xf numFmtId="0" fontId="0" fillId="41" borderId="40" xfId="0" applyFill="1" applyBorder="1" applyAlignment="1">
      <alignment horizontal="center" vertical="center"/>
    </xf>
    <xf numFmtId="0" fontId="0" fillId="41" borderId="62" xfId="0" applyFill="1" applyBorder="1" applyAlignment="1">
      <alignment horizontal="center" vertical="center"/>
    </xf>
    <xf numFmtId="0" fontId="0" fillId="41" borderId="63" xfId="0" applyFill="1" applyBorder="1" applyAlignment="1">
      <alignment horizontal="center" vertical="center"/>
    </xf>
    <xf numFmtId="0" fontId="0" fillId="41" borderId="64" xfId="0" applyFill="1" applyBorder="1" applyAlignment="1">
      <alignment horizontal="center" vertical="center"/>
    </xf>
    <xf numFmtId="0" fontId="9" fillId="38" borderId="30" xfId="0" applyFont="1" applyFill="1" applyBorder="1" applyAlignment="1">
      <alignment horizontal="right" vertical="center"/>
    </xf>
    <xf numFmtId="0" fontId="9" fillId="38" borderId="0" xfId="0" applyFont="1" applyFill="1" applyBorder="1" applyAlignment="1">
      <alignment horizontal="right" vertical="center"/>
    </xf>
    <xf numFmtId="0" fontId="9" fillId="38" borderId="20" xfId="0" applyFont="1" applyFill="1" applyBorder="1" applyAlignment="1">
      <alignment horizontal="right" vertical="center"/>
    </xf>
    <xf numFmtId="0" fontId="9" fillId="38" borderId="30" xfId="0" applyFont="1" applyFill="1" applyBorder="1" applyAlignment="1">
      <alignment vertical="center"/>
    </xf>
    <xf numFmtId="0" fontId="9" fillId="38" borderId="0" xfId="0" applyFont="1" applyFill="1" applyBorder="1" applyAlignment="1">
      <alignment vertical="center"/>
    </xf>
    <xf numFmtId="0" fontId="9" fillId="38" borderId="20" xfId="0" applyFont="1" applyFill="1" applyBorder="1" applyAlignment="1">
      <alignment vertical="center"/>
    </xf>
    <xf numFmtId="0" fontId="9" fillId="34" borderId="42" xfId="0" applyFont="1" applyFill="1" applyBorder="1" applyAlignment="1">
      <alignment horizontal="right" vertical="center" wrapText="1" shrinkToFit="1"/>
    </xf>
    <xf numFmtId="0" fontId="9" fillId="34" borderId="30" xfId="0" applyFont="1" applyFill="1" applyBorder="1" applyAlignment="1">
      <alignment horizontal="right" vertical="center" shrinkToFit="1"/>
    </xf>
    <xf numFmtId="0" fontId="9" fillId="34" borderId="26" xfId="0" applyFont="1" applyFill="1" applyBorder="1" applyAlignment="1">
      <alignment horizontal="right" vertical="center" shrinkToFit="1"/>
    </xf>
    <xf numFmtId="0" fontId="9" fillId="34" borderId="0" xfId="0" applyFont="1" applyFill="1" applyBorder="1" applyAlignment="1">
      <alignment horizontal="right" vertical="center" shrinkToFit="1"/>
    </xf>
    <xf numFmtId="0" fontId="9" fillId="34" borderId="45" xfId="0" applyFont="1" applyFill="1" applyBorder="1" applyAlignment="1">
      <alignment horizontal="right" vertical="center" shrinkToFit="1"/>
    </xf>
    <xf numFmtId="0" fontId="9" fillId="34" borderId="20" xfId="0" applyFont="1" applyFill="1" applyBorder="1" applyAlignment="1">
      <alignment horizontal="right" vertical="center" shrinkToFit="1"/>
    </xf>
    <xf numFmtId="0" fontId="9" fillId="34" borderId="30" xfId="0" applyFont="1" applyFill="1" applyBorder="1" applyAlignment="1">
      <alignment vertical="center"/>
    </xf>
    <xf numFmtId="0" fontId="9" fillId="34" borderId="0" xfId="0" applyFont="1" applyFill="1" applyBorder="1" applyAlignment="1">
      <alignment vertical="center"/>
    </xf>
    <xf numFmtId="0" fontId="9" fillId="34" borderId="20" xfId="0" applyFont="1" applyFill="1" applyBorder="1" applyAlignment="1">
      <alignment vertical="center"/>
    </xf>
    <xf numFmtId="0" fontId="0" fillId="41" borderId="10" xfId="0" applyFill="1" applyBorder="1" applyAlignment="1">
      <alignment vertical="center"/>
    </xf>
    <xf numFmtId="0" fontId="0" fillId="41" borderId="14" xfId="0" applyFill="1" applyBorder="1" applyAlignment="1">
      <alignment vertical="center"/>
    </xf>
    <xf numFmtId="0" fontId="0" fillId="41" borderId="38" xfId="0" applyFill="1" applyBorder="1" applyAlignment="1">
      <alignment vertical="center"/>
    </xf>
    <xf numFmtId="0" fontId="0" fillId="38" borderId="17" xfId="0" applyFill="1" applyBorder="1" applyAlignment="1">
      <alignment horizontal="center" vertical="center"/>
    </xf>
    <xf numFmtId="0" fontId="0" fillId="38" borderId="12" xfId="0" applyFill="1" applyBorder="1" applyAlignment="1">
      <alignment horizontal="center" vertical="center"/>
    </xf>
    <xf numFmtId="0" fontId="0" fillId="38" borderId="33" xfId="0" applyFill="1" applyBorder="1" applyAlignment="1">
      <alignment horizontal="center" vertical="center"/>
    </xf>
    <xf numFmtId="0" fontId="0" fillId="0" borderId="0" xfId="0" applyFill="1" applyBorder="1" applyAlignment="1">
      <alignment vertical="center" shrinkToFit="1"/>
    </xf>
    <xf numFmtId="0" fontId="0" fillId="41" borderId="0" xfId="0" applyFill="1" applyBorder="1" applyAlignment="1">
      <alignment horizontal="right" vertical="center"/>
    </xf>
    <xf numFmtId="0" fontId="0" fillId="0" borderId="24" xfId="0" applyFill="1" applyBorder="1" applyAlignment="1">
      <alignment vertical="center"/>
    </xf>
    <xf numFmtId="0" fontId="0" fillId="0" borderId="0" xfId="0" applyAlignment="1">
      <alignment horizontal="right" vertical="center"/>
    </xf>
    <xf numFmtId="0" fontId="25" fillId="33" borderId="30" xfId="72" applyFont="1" applyFill="1" applyBorder="1" applyAlignment="1">
      <alignment horizontal="right"/>
      <protection/>
    </xf>
    <xf numFmtId="0" fontId="0" fillId="38" borderId="15" xfId="0" applyFill="1" applyBorder="1" applyAlignment="1">
      <alignment vertical="center"/>
    </xf>
    <xf numFmtId="0" fontId="0" fillId="38" borderId="17" xfId="0" applyFill="1" applyBorder="1" applyAlignment="1">
      <alignment vertical="center" wrapText="1"/>
    </xf>
    <xf numFmtId="0" fontId="0" fillId="38" borderId="16" xfId="0" applyFill="1" applyBorder="1" applyAlignment="1">
      <alignment vertical="center" wrapText="1"/>
    </xf>
    <xf numFmtId="0" fontId="0" fillId="34" borderId="26" xfId="0" applyFill="1" applyBorder="1" applyAlignment="1">
      <alignment horizontal="center" vertical="center" shrinkToFit="1"/>
    </xf>
    <xf numFmtId="0" fontId="0" fillId="38" borderId="30" xfId="0" applyFill="1" applyBorder="1" applyAlignment="1">
      <alignment horizontal="center" vertical="center"/>
    </xf>
    <xf numFmtId="0" fontId="0" fillId="34" borderId="65" xfId="0" applyFill="1" applyBorder="1" applyAlignment="1">
      <alignment vertical="center" wrapText="1"/>
    </xf>
    <xf numFmtId="0" fontId="0" fillId="34" borderId="67" xfId="0" applyFill="1" applyBorder="1" applyAlignment="1">
      <alignment vertical="center" wrapText="1"/>
    </xf>
    <xf numFmtId="0" fontId="0" fillId="34" borderId="17" xfId="0" applyFill="1" applyBorder="1" applyAlignment="1">
      <alignment vertical="center" wrapText="1"/>
    </xf>
    <xf numFmtId="0" fontId="0" fillId="34" borderId="68" xfId="0" applyFill="1" applyBorder="1" applyAlignment="1">
      <alignment vertical="center" wrapText="1"/>
    </xf>
    <xf numFmtId="0" fontId="27" fillId="44" borderId="0" xfId="0" applyFont="1" applyFill="1" applyAlignment="1">
      <alignment horizontal="center" vertical="center"/>
    </xf>
    <xf numFmtId="0" fontId="0" fillId="61" borderId="10" xfId="0" applyFill="1" applyBorder="1" applyAlignment="1">
      <alignment horizontal="center" vertical="center"/>
    </xf>
    <xf numFmtId="0" fontId="0" fillId="43" borderId="10" xfId="0" applyFill="1" applyBorder="1" applyAlignment="1">
      <alignment horizontal="center" vertical="center"/>
    </xf>
    <xf numFmtId="0" fontId="0" fillId="0" borderId="10" xfId="0" applyBorder="1" applyAlignment="1">
      <alignment horizontal="center" vertical="center"/>
    </xf>
    <xf numFmtId="0" fontId="39" fillId="33" borderId="10" xfId="72" applyFont="1" applyFill="1" applyBorder="1" applyAlignment="1">
      <alignment vertical="center" wrapText="1"/>
      <protection/>
    </xf>
    <xf numFmtId="0" fontId="0" fillId="41" borderId="14" xfId="0" applyFill="1" applyBorder="1" applyAlignment="1">
      <alignment horizontal="center" vertical="center"/>
    </xf>
    <xf numFmtId="0" fontId="0" fillId="41" borderId="38" xfId="0" applyFill="1" applyBorder="1" applyAlignment="1">
      <alignment horizontal="center" vertical="center"/>
    </xf>
    <xf numFmtId="0" fontId="0" fillId="42" borderId="10" xfId="0" applyFill="1" applyBorder="1" applyAlignment="1">
      <alignment horizontal="center" vertical="center"/>
    </xf>
    <xf numFmtId="0" fontId="0" fillId="60" borderId="10" xfId="0" applyFill="1" applyBorder="1" applyAlignment="1">
      <alignment horizontal="center" vertical="center"/>
    </xf>
    <xf numFmtId="0" fontId="0" fillId="0" borderId="18" xfId="0" applyBorder="1" applyAlignment="1">
      <alignment vertical="center"/>
    </xf>
    <xf numFmtId="0" fontId="0" fillId="0" borderId="0" xfId="0" applyAlignment="1">
      <alignment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_20090629_マスタ_脳卒中地域連携パス" xfId="63"/>
    <cellStyle name="標準 2 2_20120409脳卒中地域連携パス" xfId="64"/>
    <cellStyle name="標準 2_090617脳卒中地域連携パス 2009_07_01 Ver2(改定案)" xfId="65"/>
    <cellStyle name="標準 2_090617脳卒中地域連携パス 2009_07_01 Ver2(改定案) 2" xfId="66"/>
    <cellStyle name="標準 3" xfId="67"/>
    <cellStyle name="標準_090207 ｖ2.0 リハ経過用紙（案）" xfId="68"/>
    <cellStyle name="標準_20120409脳卒中地域連携パス" xfId="69"/>
    <cellStyle name="標準_コピー脳卒中連携パス１" xfId="70"/>
    <cellStyle name="標準_コピー脳卒中連携パス１ 2" xfId="71"/>
    <cellStyle name="標準_能登脳卒中地域連携パス別紙NST関連素案改訂版レイアウト変更_脳卒中地域連携パス；栄養情報④xls_脳卒中地域連携パス；栄養情報④" xfId="72"/>
    <cellStyle name="標準_脳パス；栄養情報C案" xfId="73"/>
    <cellStyle name="標準_要約用紙 2" xfId="74"/>
    <cellStyle name="良い" xfId="75"/>
  </cellStyles>
  <dxfs count="70">
    <dxf>
      <fill>
        <patternFill>
          <bgColor rgb="FF00B0F0"/>
        </patternFill>
      </fill>
    </dxf>
    <dxf>
      <fill>
        <patternFill>
          <bgColor rgb="FF00B0F0"/>
        </patternFill>
      </fill>
    </dxf>
    <dxf>
      <fill>
        <patternFill>
          <bgColor rgb="FF00B0F0"/>
        </patternFill>
      </fill>
    </dxf>
    <dxf>
      <fill>
        <patternFill>
          <bgColor rgb="FF00B0F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rgb="FFCCFFFF"/>
        </patternFill>
      </fill>
    </dxf>
    <dxf>
      <fill>
        <patternFill>
          <bgColor rgb="FFCCFFFF"/>
        </patternFill>
      </fill>
    </dxf>
    <dxf>
      <fill>
        <patternFill>
          <bgColor rgb="FFCCFFFF"/>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rgb="FFCCFFFF"/>
        </patternFill>
      </fill>
    </dxf>
    <dxf>
      <fill>
        <patternFill>
          <bgColor rgb="FFCCFFFF"/>
        </patternFill>
      </fill>
    </dxf>
    <dxf>
      <fill>
        <patternFill>
          <bgColor rgb="FFCCFFFF"/>
        </patternFill>
      </fill>
    </dxf>
    <dxf>
      <font>
        <color theme="8" tint="0.3999499976634979"/>
      </font>
    </dxf>
    <dxf>
      <fill>
        <patternFill>
          <bgColor rgb="FFFFCC00"/>
        </patternFill>
      </fill>
    </dxf>
    <dxf>
      <fill>
        <patternFill>
          <bgColor theme="0"/>
        </patternFill>
      </fill>
    </dxf>
    <dxf>
      <fill>
        <patternFill>
          <bgColor rgb="FFFFCC00"/>
        </patternFill>
      </fill>
    </dxf>
    <dxf>
      <fill>
        <patternFill>
          <bgColor theme="0"/>
        </patternFill>
      </fill>
    </dxf>
    <dxf>
      <fill>
        <patternFill>
          <bgColor rgb="FFFFCC00"/>
        </patternFill>
      </fill>
    </dxf>
    <dxf>
      <fill>
        <patternFill>
          <bgColor theme="0"/>
        </patternFill>
      </fill>
    </dxf>
    <dxf>
      <fill>
        <patternFill>
          <bgColor rgb="FFFFCC00"/>
        </patternFill>
      </fill>
    </dxf>
    <dxf>
      <fill>
        <patternFill>
          <bgColor theme="0"/>
        </patternFill>
      </fill>
    </dxf>
    <dxf>
      <fill>
        <patternFill>
          <bgColor rgb="FFFFCC00"/>
        </patternFill>
      </fill>
    </dxf>
    <dxf>
      <fill>
        <patternFill>
          <bgColor theme="0"/>
        </patternFill>
      </fill>
    </dxf>
    <dxf>
      <fill>
        <patternFill>
          <bgColor rgb="FFFFCC00"/>
        </patternFill>
      </fill>
    </dxf>
    <dxf>
      <fill>
        <patternFill>
          <bgColor theme="0"/>
        </patternFill>
      </fill>
    </dxf>
    <dxf>
      <font>
        <color theme="0"/>
      </font>
      <fill>
        <patternFill>
          <bgColor rgb="FFFF0000"/>
        </patternFill>
      </fill>
    </dxf>
    <dxf>
      <font>
        <color theme="0"/>
      </font>
      <fill>
        <patternFill>
          <bgColor rgb="FFFF0000"/>
        </patternFill>
      </fill>
    </dxf>
    <dxf>
      <font>
        <color rgb="FFFFCC00"/>
      </font>
      <fill>
        <patternFill>
          <bgColor rgb="FFFFCC00"/>
        </patternFill>
      </fill>
    </dxf>
    <dxf>
      <fill>
        <patternFill>
          <bgColor theme="0"/>
        </patternFill>
      </fill>
    </dxf>
    <dxf>
      <font>
        <color theme="0"/>
      </font>
    </dxf>
    <dxf>
      <fill>
        <patternFill patternType="none">
          <bgColor indexed="65"/>
        </patternFill>
      </fill>
    </dxf>
    <dxf>
      <fill>
        <patternFill patternType="none">
          <bgColor indexed="65"/>
        </patternFill>
      </fill>
    </dxf>
    <dxf>
      <fill>
        <patternFill>
          <bgColor indexed="43"/>
        </patternFill>
      </fill>
    </dxf>
    <dxf>
      <fill>
        <patternFill patternType="none">
          <bgColor indexed="65"/>
        </patternFill>
      </fill>
    </dxf>
    <dxf>
      <fill>
        <patternFill patternType="solid">
          <bgColor rgb="FFFFCC0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indexed="43"/>
      </font>
    </dxf>
    <dxf>
      <fill>
        <patternFill>
          <bgColor indexed="43"/>
        </patternFill>
      </fill>
    </dxf>
    <dxf>
      <fill>
        <patternFill>
          <bgColor theme="0"/>
        </patternFill>
      </fill>
    </dxf>
    <dxf>
      <font>
        <color auto="1"/>
      </font>
      <fill>
        <patternFill>
          <bgColor indexed="9"/>
        </patternFill>
      </fill>
      <border>
        <bottom style="thin"/>
      </border>
    </dxf>
    <dxf>
      <fill>
        <patternFill patternType="none">
          <bgColor indexed="65"/>
        </patternFill>
      </fill>
    </dxf>
    <dxf>
      <fill>
        <patternFill patternType="none">
          <bgColor indexed="65"/>
        </patternFill>
      </fill>
    </dxf>
    <dxf>
      <fill>
        <patternFill patternType="none">
          <bgColor indexed="65"/>
        </patternFill>
      </fill>
    </dxf>
    <dxf>
      <fill>
        <patternFill>
          <bgColor indexed="9"/>
        </patternFill>
      </fill>
      <border>
        <bottom style="thin"/>
      </border>
    </dxf>
    <dxf>
      <font>
        <color indexed="8"/>
      </font>
      <fill>
        <patternFill>
          <bgColor indexed="9"/>
        </patternFill>
      </fill>
      <border>
        <bottom style="thin"/>
      </border>
    </dxf>
    <dxf>
      <fill>
        <patternFill>
          <bgColor indexed="9"/>
        </patternFill>
      </fill>
      <border>
        <bottom style="thin"/>
      </border>
    </dxf>
    <dxf>
      <fill>
        <patternFill>
          <bgColor indexed="9"/>
        </patternFill>
      </fill>
      <border>
        <bottom style="thin"/>
      </border>
    </dxf>
    <dxf>
      <fill>
        <patternFill>
          <bgColor rgb="FFFFFFFF"/>
        </patternFill>
      </fill>
      <border>
        <bottom style="thin">
          <color rgb="FF000000"/>
        </bottom>
      </border>
    </dxf>
    <dxf>
      <font>
        <color rgb="FF000000"/>
      </font>
      <fill>
        <patternFill>
          <bgColor rgb="FFFFFFFF"/>
        </patternFill>
      </fill>
      <border>
        <bottom style="thin">
          <color rgb="FF000000"/>
        </bottom>
      </border>
    </dxf>
    <dxf>
      <font>
        <color auto="1"/>
      </font>
      <fill>
        <patternFill>
          <bgColor rgb="FFFFFFFF"/>
        </patternFill>
      </fill>
      <border>
        <bottom style="thin">
          <color rgb="FF000000"/>
        </bottom>
      </border>
    </dxf>
    <dxf>
      <font>
        <color rgb="FFFFFF99"/>
      </font>
      <border/>
    </dxf>
    <dxf>
      <font>
        <color theme="0"/>
      </font>
      <border/>
    </dxf>
    <dxf>
      <font>
        <color rgb="FFFFCC00"/>
      </font>
      <fill>
        <patternFill>
          <bgColor rgb="FFFFCC00"/>
        </patternFill>
      </fill>
      <border/>
    </dxf>
    <dxf>
      <font>
        <color theme="0"/>
      </font>
      <fill>
        <patternFill>
          <bgColor rgb="FFFF0000"/>
        </patternFill>
      </fill>
      <border/>
    </dxf>
    <dxf>
      <font>
        <color theme="8" tint="0.399949997663497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2</xdr:row>
      <xdr:rowOff>76200</xdr:rowOff>
    </xdr:from>
    <xdr:to>
      <xdr:col>34</xdr:col>
      <xdr:colOff>85725</xdr:colOff>
      <xdr:row>5</xdr:row>
      <xdr:rowOff>190500</xdr:rowOff>
    </xdr:to>
    <xdr:sp>
      <xdr:nvSpPr>
        <xdr:cNvPr id="1" name="AutoShape 184"/>
        <xdr:cNvSpPr>
          <a:spLocks/>
        </xdr:cNvSpPr>
      </xdr:nvSpPr>
      <xdr:spPr>
        <a:xfrm>
          <a:off x="5133975" y="619125"/>
          <a:ext cx="3048000" cy="647700"/>
        </a:xfrm>
        <a:prstGeom prst="roundRect">
          <a:avLst/>
        </a:prstGeom>
        <a:solidFill>
          <a:srgbClr val="FFCC00"/>
        </a:solidFill>
        <a:ln w="9525" cmpd="sng">
          <a:solidFill>
            <a:srgbClr val="FFFF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職種別役割分担の一例を色分けして示します。各病院の事情に合わせ変更して使用して下さい。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xdr:colOff>
      <xdr:row>19</xdr:row>
      <xdr:rowOff>76200</xdr:rowOff>
    </xdr:from>
    <xdr:to>
      <xdr:col>39</xdr:col>
      <xdr:colOff>171450</xdr:colOff>
      <xdr:row>20</xdr:row>
      <xdr:rowOff>76200</xdr:rowOff>
    </xdr:to>
    <xdr:sp>
      <xdr:nvSpPr>
        <xdr:cNvPr id="1" name="Text Box 114"/>
        <xdr:cNvSpPr txBox="1">
          <a:spLocks noChangeArrowheads="1"/>
        </xdr:cNvSpPr>
      </xdr:nvSpPr>
      <xdr:spPr>
        <a:xfrm>
          <a:off x="8820150" y="3867150"/>
          <a:ext cx="638175"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高血圧</a:t>
          </a:r>
        </a:p>
      </xdr:txBody>
    </xdr:sp>
    <xdr:clientData/>
  </xdr:twoCellAnchor>
  <xdr:twoCellAnchor>
    <xdr:from>
      <xdr:col>40</xdr:col>
      <xdr:colOff>57150</xdr:colOff>
      <xdr:row>19</xdr:row>
      <xdr:rowOff>76200</xdr:rowOff>
    </xdr:from>
    <xdr:to>
      <xdr:col>42</xdr:col>
      <xdr:colOff>219075</xdr:colOff>
      <xdr:row>20</xdr:row>
      <xdr:rowOff>85725</xdr:rowOff>
    </xdr:to>
    <xdr:sp>
      <xdr:nvSpPr>
        <xdr:cNvPr id="2" name="Text Box 115"/>
        <xdr:cNvSpPr txBox="1">
          <a:spLocks noChangeArrowheads="1"/>
        </xdr:cNvSpPr>
      </xdr:nvSpPr>
      <xdr:spPr>
        <a:xfrm>
          <a:off x="9582150" y="3867150"/>
          <a:ext cx="6381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糖尿病</a:t>
          </a:r>
        </a:p>
      </xdr:txBody>
    </xdr:sp>
    <xdr:clientData/>
  </xdr:twoCellAnchor>
  <xdr:twoCellAnchor>
    <xdr:from>
      <xdr:col>43</xdr:col>
      <xdr:colOff>133350</xdr:colOff>
      <xdr:row>19</xdr:row>
      <xdr:rowOff>76200</xdr:rowOff>
    </xdr:from>
    <xdr:to>
      <xdr:col>47</xdr:col>
      <xdr:colOff>114300</xdr:colOff>
      <xdr:row>20</xdr:row>
      <xdr:rowOff>76200</xdr:rowOff>
    </xdr:to>
    <xdr:sp>
      <xdr:nvSpPr>
        <xdr:cNvPr id="3" name="Text Box 116"/>
        <xdr:cNvSpPr txBox="1">
          <a:spLocks noChangeArrowheads="1"/>
        </xdr:cNvSpPr>
      </xdr:nvSpPr>
      <xdr:spPr>
        <a:xfrm>
          <a:off x="10372725" y="3867150"/>
          <a:ext cx="933450"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脂質異常症</a:t>
          </a:r>
        </a:p>
      </xdr:txBody>
    </xdr:sp>
    <xdr:clientData/>
  </xdr:twoCellAnchor>
  <xdr:twoCellAnchor>
    <xdr:from>
      <xdr:col>37</xdr:col>
      <xdr:colOff>9525</xdr:colOff>
      <xdr:row>20</xdr:row>
      <xdr:rowOff>133350</xdr:rowOff>
    </xdr:from>
    <xdr:to>
      <xdr:col>41</xdr:col>
      <xdr:colOff>190500</xdr:colOff>
      <xdr:row>21</xdr:row>
      <xdr:rowOff>161925</xdr:rowOff>
    </xdr:to>
    <xdr:sp>
      <xdr:nvSpPr>
        <xdr:cNvPr id="4" name="Text Box 117"/>
        <xdr:cNvSpPr txBox="1">
          <a:spLocks noChangeArrowheads="1"/>
        </xdr:cNvSpPr>
      </xdr:nvSpPr>
      <xdr:spPr>
        <a:xfrm>
          <a:off x="8820150" y="4133850"/>
          <a:ext cx="11334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不整脈・弁膜症</a:t>
          </a:r>
        </a:p>
      </xdr:txBody>
    </xdr:sp>
    <xdr:clientData/>
  </xdr:twoCellAnchor>
  <xdr:twoCellAnchor>
    <xdr:from>
      <xdr:col>37</xdr:col>
      <xdr:colOff>19050</xdr:colOff>
      <xdr:row>21</xdr:row>
      <xdr:rowOff>190500</xdr:rowOff>
    </xdr:from>
    <xdr:to>
      <xdr:col>39</xdr:col>
      <xdr:colOff>133350</xdr:colOff>
      <xdr:row>23</xdr:row>
      <xdr:rowOff>9525</xdr:rowOff>
    </xdr:to>
    <xdr:sp>
      <xdr:nvSpPr>
        <xdr:cNvPr id="5" name="Text Box 118"/>
        <xdr:cNvSpPr txBox="1">
          <a:spLocks noChangeArrowheads="1"/>
        </xdr:cNvSpPr>
      </xdr:nvSpPr>
      <xdr:spPr>
        <a:xfrm>
          <a:off x="8829675" y="4400550"/>
          <a:ext cx="5905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褥瘡</a:t>
          </a:r>
        </a:p>
      </xdr:txBody>
    </xdr:sp>
    <xdr:clientData/>
  </xdr:twoCellAnchor>
  <xdr:twoCellAnchor>
    <xdr:from>
      <xdr:col>40</xdr:col>
      <xdr:colOff>66675</xdr:colOff>
      <xdr:row>21</xdr:row>
      <xdr:rowOff>171450</xdr:rowOff>
    </xdr:from>
    <xdr:to>
      <xdr:col>42</xdr:col>
      <xdr:colOff>123825</xdr:colOff>
      <xdr:row>22</xdr:row>
      <xdr:rowOff>190500</xdr:rowOff>
    </xdr:to>
    <xdr:sp>
      <xdr:nvSpPr>
        <xdr:cNvPr id="6" name="Text Box 119"/>
        <xdr:cNvSpPr txBox="1">
          <a:spLocks noChangeArrowheads="1"/>
        </xdr:cNvSpPr>
      </xdr:nvSpPr>
      <xdr:spPr>
        <a:xfrm>
          <a:off x="9591675" y="4381500"/>
          <a:ext cx="5334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肺炎</a:t>
          </a:r>
        </a:p>
      </xdr:txBody>
    </xdr:sp>
    <xdr:clientData/>
  </xdr:twoCellAnchor>
  <xdr:twoCellAnchor>
    <xdr:from>
      <xdr:col>43</xdr:col>
      <xdr:colOff>142875</xdr:colOff>
      <xdr:row>21</xdr:row>
      <xdr:rowOff>171450</xdr:rowOff>
    </xdr:from>
    <xdr:to>
      <xdr:col>47</xdr:col>
      <xdr:colOff>171450</xdr:colOff>
      <xdr:row>22</xdr:row>
      <xdr:rowOff>190500</xdr:rowOff>
    </xdr:to>
    <xdr:sp>
      <xdr:nvSpPr>
        <xdr:cNvPr id="7" name="Text Box 120"/>
        <xdr:cNvSpPr txBox="1">
          <a:spLocks noChangeArrowheads="1"/>
        </xdr:cNvSpPr>
      </xdr:nvSpPr>
      <xdr:spPr>
        <a:xfrm>
          <a:off x="10382250" y="4381500"/>
          <a:ext cx="9810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尿路感染症</a:t>
          </a:r>
        </a:p>
      </xdr:txBody>
    </xdr:sp>
    <xdr:clientData/>
  </xdr:twoCellAnchor>
  <xdr:twoCellAnchor>
    <xdr:from>
      <xdr:col>33</xdr:col>
      <xdr:colOff>76200</xdr:colOff>
      <xdr:row>20</xdr:row>
      <xdr:rowOff>19050</xdr:rowOff>
    </xdr:from>
    <xdr:to>
      <xdr:col>36</xdr:col>
      <xdr:colOff>114300</xdr:colOff>
      <xdr:row>21</xdr:row>
      <xdr:rowOff>57150</xdr:rowOff>
    </xdr:to>
    <xdr:sp>
      <xdr:nvSpPr>
        <xdr:cNvPr id="8" name="Text Box 121"/>
        <xdr:cNvSpPr txBox="1">
          <a:spLocks noChangeArrowheads="1"/>
        </xdr:cNvSpPr>
      </xdr:nvSpPr>
      <xdr:spPr>
        <a:xfrm>
          <a:off x="7934325" y="4019550"/>
          <a:ext cx="752475"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37</xdr:col>
      <xdr:colOff>19050</xdr:colOff>
      <xdr:row>21</xdr:row>
      <xdr:rowOff>190500</xdr:rowOff>
    </xdr:from>
    <xdr:to>
      <xdr:col>39</xdr:col>
      <xdr:colOff>133350</xdr:colOff>
      <xdr:row>23</xdr:row>
      <xdr:rowOff>9525</xdr:rowOff>
    </xdr:to>
    <xdr:sp>
      <xdr:nvSpPr>
        <xdr:cNvPr id="9" name="Text Box 118"/>
        <xdr:cNvSpPr txBox="1">
          <a:spLocks noChangeArrowheads="1"/>
        </xdr:cNvSpPr>
      </xdr:nvSpPr>
      <xdr:spPr>
        <a:xfrm>
          <a:off x="8829675" y="4400550"/>
          <a:ext cx="5905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褥瘡</a:t>
          </a:r>
        </a:p>
      </xdr:txBody>
    </xdr:sp>
    <xdr:clientData/>
  </xdr:twoCellAnchor>
  <xdr:twoCellAnchor>
    <xdr:from>
      <xdr:col>43</xdr:col>
      <xdr:colOff>133350</xdr:colOff>
      <xdr:row>20</xdr:row>
      <xdr:rowOff>133350</xdr:rowOff>
    </xdr:from>
    <xdr:to>
      <xdr:col>48</xdr:col>
      <xdr:colOff>76200</xdr:colOff>
      <xdr:row>21</xdr:row>
      <xdr:rowOff>161925</xdr:rowOff>
    </xdr:to>
    <xdr:sp>
      <xdr:nvSpPr>
        <xdr:cNvPr id="10" name="Text Box 117"/>
        <xdr:cNvSpPr txBox="1">
          <a:spLocks noChangeArrowheads="1"/>
        </xdr:cNvSpPr>
      </xdr:nvSpPr>
      <xdr:spPr>
        <a:xfrm>
          <a:off x="10372725" y="4133850"/>
          <a:ext cx="11334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虚血性心疾患</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14</xdr:row>
      <xdr:rowOff>133350</xdr:rowOff>
    </xdr:from>
    <xdr:to>
      <xdr:col>13</xdr:col>
      <xdr:colOff>123825</xdr:colOff>
      <xdr:row>15</xdr:row>
      <xdr:rowOff>180975</xdr:rowOff>
    </xdr:to>
    <xdr:sp>
      <xdr:nvSpPr>
        <xdr:cNvPr id="1" name="Text Box 166"/>
        <xdr:cNvSpPr txBox="1">
          <a:spLocks noChangeArrowheads="1"/>
        </xdr:cNvSpPr>
      </xdr:nvSpPr>
      <xdr:spPr>
        <a:xfrm>
          <a:off x="2647950" y="3057525"/>
          <a:ext cx="962025"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高血圧症</a:t>
          </a:r>
        </a:p>
      </xdr:txBody>
    </xdr:sp>
    <xdr:clientData/>
  </xdr:twoCellAnchor>
  <xdr:twoCellAnchor>
    <xdr:from>
      <xdr:col>15</xdr:col>
      <xdr:colOff>180975</xdr:colOff>
      <xdr:row>14</xdr:row>
      <xdr:rowOff>152400</xdr:rowOff>
    </xdr:from>
    <xdr:to>
      <xdr:col>18</xdr:col>
      <xdr:colOff>209550</xdr:colOff>
      <xdr:row>15</xdr:row>
      <xdr:rowOff>200025</xdr:rowOff>
    </xdr:to>
    <xdr:sp>
      <xdr:nvSpPr>
        <xdr:cNvPr id="2" name="Text Box 167"/>
        <xdr:cNvSpPr txBox="1">
          <a:spLocks noChangeArrowheads="1"/>
        </xdr:cNvSpPr>
      </xdr:nvSpPr>
      <xdr:spPr>
        <a:xfrm>
          <a:off x="4200525" y="3076575"/>
          <a:ext cx="828675"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糖尿病</a:t>
          </a:r>
        </a:p>
      </xdr:txBody>
    </xdr:sp>
    <xdr:clientData/>
  </xdr:twoCellAnchor>
  <xdr:twoCellAnchor>
    <xdr:from>
      <xdr:col>19</xdr:col>
      <xdr:colOff>95250</xdr:colOff>
      <xdr:row>14</xdr:row>
      <xdr:rowOff>152400</xdr:rowOff>
    </xdr:from>
    <xdr:to>
      <xdr:col>23</xdr:col>
      <xdr:colOff>161925</xdr:colOff>
      <xdr:row>15</xdr:row>
      <xdr:rowOff>180975</xdr:rowOff>
    </xdr:to>
    <xdr:sp>
      <xdr:nvSpPr>
        <xdr:cNvPr id="3" name="Text Box 168"/>
        <xdr:cNvSpPr txBox="1">
          <a:spLocks noChangeArrowheads="1"/>
        </xdr:cNvSpPr>
      </xdr:nvSpPr>
      <xdr:spPr>
        <a:xfrm>
          <a:off x="5181600" y="3076575"/>
          <a:ext cx="11334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脂質異常症</a:t>
          </a:r>
        </a:p>
      </xdr:txBody>
    </xdr:sp>
    <xdr:clientData/>
  </xdr:twoCellAnchor>
  <xdr:twoCellAnchor>
    <xdr:from>
      <xdr:col>26</xdr:col>
      <xdr:colOff>47625</xdr:colOff>
      <xdr:row>14</xdr:row>
      <xdr:rowOff>152400</xdr:rowOff>
    </xdr:from>
    <xdr:to>
      <xdr:col>31</xdr:col>
      <xdr:colOff>114300</xdr:colOff>
      <xdr:row>15</xdr:row>
      <xdr:rowOff>180975</xdr:rowOff>
    </xdr:to>
    <xdr:sp>
      <xdr:nvSpPr>
        <xdr:cNvPr id="4" name="Text Box 169"/>
        <xdr:cNvSpPr txBox="1">
          <a:spLocks noChangeArrowheads="1"/>
        </xdr:cNvSpPr>
      </xdr:nvSpPr>
      <xdr:spPr>
        <a:xfrm>
          <a:off x="7000875" y="3076575"/>
          <a:ext cx="14001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不整脈・弁膜症</a:t>
          </a:r>
        </a:p>
      </xdr:txBody>
    </xdr:sp>
    <xdr:clientData/>
  </xdr:twoCellAnchor>
  <xdr:twoCellAnchor>
    <xdr:from>
      <xdr:col>9</xdr:col>
      <xdr:colOff>209550</xdr:colOff>
      <xdr:row>16</xdr:row>
      <xdr:rowOff>85725</xdr:rowOff>
    </xdr:from>
    <xdr:to>
      <xdr:col>15</xdr:col>
      <xdr:colOff>133350</xdr:colOff>
      <xdr:row>17</xdr:row>
      <xdr:rowOff>114300</xdr:rowOff>
    </xdr:to>
    <xdr:sp>
      <xdr:nvSpPr>
        <xdr:cNvPr id="5" name="Text Box 170"/>
        <xdr:cNvSpPr txBox="1">
          <a:spLocks noChangeArrowheads="1"/>
        </xdr:cNvSpPr>
      </xdr:nvSpPr>
      <xdr:spPr>
        <a:xfrm>
          <a:off x="2628900" y="3429000"/>
          <a:ext cx="152400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心筋梗塞・狭心症</a:t>
          </a:r>
        </a:p>
      </xdr:txBody>
    </xdr:sp>
    <xdr:clientData/>
  </xdr:twoCellAnchor>
  <xdr:twoCellAnchor>
    <xdr:from>
      <xdr:col>15</xdr:col>
      <xdr:colOff>190500</xdr:colOff>
      <xdr:row>16</xdr:row>
      <xdr:rowOff>85725</xdr:rowOff>
    </xdr:from>
    <xdr:to>
      <xdr:col>17</xdr:col>
      <xdr:colOff>228600</xdr:colOff>
      <xdr:row>17</xdr:row>
      <xdr:rowOff>104775</xdr:rowOff>
    </xdr:to>
    <xdr:sp>
      <xdr:nvSpPr>
        <xdr:cNvPr id="6" name="Text Box 171"/>
        <xdr:cNvSpPr txBox="1">
          <a:spLocks noChangeArrowheads="1"/>
        </xdr:cNvSpPr>
      </xdr:nvSpPr>
      <xdr:spPr>
        <a:xfrm>
          <a:off x="4210050" y="3429000"/>
          <a:ext cx="5715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喫煙</a:t>
          </a:r>
        </a:p>
      </xdr:txBody>
    </xdr:sp>
    <xdr:clientData/>
  </xdr:twoCellAnchor>
  <xdr:twoCellAnchor>
    <xdr:from>
      <xdr:col>19</xdr:col>
      <xdr:colOff>76200</xdr:colOff>
      <xdr:row>16</xdr:row>
      <xdr:rowOff>57150</xdr:rowOff>
    </xdr:from>
    <xdr:to>
      <xdr:col>25</xdr:col>
      <xdr:colOff>85725</xdr:colOff>
      <xdr:row>17</xdr:row>
      <xdr:rowOff>85725</xdr:rowOff>
    </xdr:to>
    <xdr:sp>
      <xdr:nvSpPr>
        <xdr:cNvPr id="7" name="Text Box 173"/>
        <xdr:cNvSpPr txBox="1">
          <a:spLocks noChangeArrowheads="1"/>
        </xdr:cNvSpPr>
      </xdr:nvSpPr>
      <xdr:spPr>
        <a:xfrm>
          <a:off x="5162550" y="3400425"/>
          <a:ext cx="160972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飲酒（</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日</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合以上）</a:t>
          </a:r>
        </a:p>
      </xdr:txBody>
    </xdr:sp>
    <xdr:clientData/>
  </xdr:twoCellAnchor>
  <xdr:twoCellAnchor>
    <xdr:from>
      <xdr:col>26</xdr:col>
      <xdr:colOff>47625</xdr:colOff>
      <xdr:row>16</xdr:row>
      <xdr:rowOff>47625</xdr:rowOff>
    </xdr:from>
    <xdr:to>
      <xdr:col>32</xdr:col>
      <xdr:colOff>47625</xdr:colOff>
      <xdr:row>17</xdr:row>
      <xdr:rowOff>76200</xdr:rowOff>
    </xdr:to>
    <xdr:sp>
      <xdr:nvSpPr>
        <xdr:cNvPr id="8" name="Text Box 174"/>
        <xdr:cNvSpPr txBox="1">
          <a:spLocks noChangeArrowheads="1"/>
        </xdr:cNvSpPr>
      </xdr:nvSpPr>
      <xdr:spPr>
        <a:xfrm>
          <a:off x="7000875" y="3390900"/>
          <a:ext cx="160020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肥満（</a:t>
          </a:r>
          <a:r>
            <a:rPr lang="en-US" cap="none" sz="1200" b="0" i="0" u="none" baseline="0">
              <a:solidFill>
                <a:srgbClr val="000000"/>
              </a:solidFill>
              <a:latin typeface="ＭＳ Ｐゴシック"/>
              <a:ea typeface="ＭＳ Ｐゴシック"/>
              <a:cs typeface="ＭＳ Ｐゴシック"/>
            </a:rPr>
            <a:t>BMI 25</a:t>
          </a:r>
          <a:r>
            <a:rPr lang="en-US" cap="none" sz="1200" b="0" i="0" u="none" baseline="0">
              <a:solidFill>
                <a:srgbClr val="000000"/>
              </a:solidFill>
              <a:latin typeface="ＭＳ Ｐゴシック"/>
              <a:ea typeface="ＭＳ Ｐゴシック"/>
              <a:cs typeface="ＭＳ Ｐゴシック"/>
            </a:rPr>
            <a:t>以上）</a:t>
          </a:r>
        </a:p>
      </xdr:txBody>
    </xdr:sp>
    <xdr:clientData/>
  </xdr:twoCellAnchor>
  <xdr:twoCellAnchor>
    <xdr:from>
      <xdr:col>5</xdr:col>
      <xdr:colOff>123825</xdr:colOff>
      <xdr:row>15</xdr:row>
      <xdr:rowOff>104775</xdr:rowOff>
    </xdr:from>
    <xdr:to>
      <xdr:col>8</xdr:col>
      <xdr:colOff>152400</xdr:colOff>
      <xdr:row>16</xdr:row>
      <xdr:rowOff>152400</xdr:rowOff>
    </xdr:to>
    <xdr:sp>
      <xdr:nvSpPr>
        <xdr:cNvPr id="9" name="Text Box 175"/>
        <xdr:cNvSpPr txBox="1">
          <a:spLocks noChangeArrowheads="1"/>
        </xdr:cNvSpPr>
      </xdr:nvSpPr>
      <xdr:spPr>
        <a:xfrm>
          <a:off x="1476375" y="3238500"/>
          <a:ext cx="828675"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33</xdr:col>
      <xdr:colOff>123825</xdr:colOff>
      <xdr:row>21</xdr:row>
      <xdr:rowOff>66675</xdr:rowOff>
    </xdr:from>
    <xdr:to>
      <xdr:col>37</xdr:col>
      <xdr:colOff>66675</xdr:colOff>
      <xdr:row>22</xdr:row>
      <xdr:rowOff>85725</xdr:rowOff>
    </xdr:to>
    <xdr:sp>
      <xdr:nvSpPr>
        <xdr:cNvPr id="10" name="Text Box 176"/>
        <xdr:cNvSpPr txBox="1">
          <a:spLocks noChangeArrowheads="1"/>
        </xdr:cNvSpPr>
      </xdr:nvSpPr>
      <xdr:spPr>
        <a:xfrm>
          <a:off x="8943975" y="4457700"/>
          <a:ext cx="10096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ｸﾘｯﾋﾟﾝｸﾞ術</a:t>
          </a:r>
        </a:p>
      </xdr:txBody>
    </xdr:sp>
    <xdr:clientData/>
  </xdr:twoCellAnchor>
  <xdr:twoCellAnchor>
    <xdr:from>
      <xdr:col>39</xdr:col>
      <xdr:colOff>219075</xdr:colOff>
      <xdr:row>21</xdr:row>
      <xdr:rowOff>66675</xdr:rowOff>
    </xdr:from>
    <xdr:to>
      <xdr:col>43</xdr:col>
      <xdr:colOff>47625</xdr:colOff>
      <xdr:row>22</xdr:row>
      <xdr:rowOff>85725</xdr:rowOff>
    </xdr:to>
    <xdr:sp>
      <xdr:nvSpPr>
        <xdr:cNvPr id="11" name="Text Box 177"/>
        <xdr:cNvSpPr txBox="1">
          <a:spLocks noChangeArrowheads="1"/>
        </xdr:cNvSpPr>
      </xdr:nvSpPr>
      <xdr:spPr>
        <a:xfrm>
          <a:off x="10639425" y="4457700"/>
          <a:ext cx="8953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ｺｲﾘﾝｸﾞﾞ術</a:t>
          </a:r>
        </a:p>
      </xdr:txBody>
    </xdr:sp>
    <xdr:clientData/>
  </xdr:twoCellAnchor>
  <xdr:twoCellAnchor>
    <xdr:from>
      <xdr:col>44</xdr:col>
      <xdr:colOff>123825</xdr:colOff>
      <xdr:row>21</xdr:row>
      <xdr:rowOff>66675</xdr:rowOff>
    </xdr:from>
    <xdr:to>
      <xdr:col>50</xdr:col>
      <xdr:colOff>9525</xdr:colOff>
      <xdr:row>22</xdr:row>
      <xdr:rowOff>85725</xdr:rowOff>
    </xdr:to>
    <xdr:sp>
      <xdr:nvSpPr>
        <xdr:cNvPr id="12" name="Text Box 178"/>
        <xdr:cNvSpPr txBox="1">
          <a:spLocks noChangeArrowheads="1"/>
        </xdr:cNvSpPr>
      </xdr:nvSpPr>
      <xdr:spPr>
        <a:xfrm>
          <a:off x="11877675" y="4457700"/>
          <a:ext cx="14859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EC-IC</a:t>
          </a:r>
          <a:r>
            <a:rPr lang="en-US" cap="none" sz="1200" b="0" i="0" u="none" baseline="0">
              <a:solidFill>
                <a:srgbClr val="000000"/>
              </a:solidFill>
              <a:latin typeface="ＭＳ Ｐゴシック"/>
              <a:ea typeface="ＭＳ Ｐゴシック"/>
              <a:cs typeface="ＭＳ Ｐゴシック"/>
            </a:rPr>
            <a:t>バイパス術</a:t>
          </a:r>
        </a:p>
      </xdr:txBody>
    </xdr:sp>
    <xdr:clientData/>
  </xdr:twoCellAnchor>
  <xdr:twoCellAnchor>
    <xdr:from>
      <xdr:col>33</xdr:col>
      <xdr:colOff>104775</xdr:colOff>
      <xdr:row>22</xdr:row>
      <xdr:rowOff>104775</xdr:rowOff>
    </xdr:from>
    <xdr:to>
      <xdr:col>39</xdr:col>
      <xdr:colOff>38100</xdr:colOff>
      <xdr:row>23</xdr:row>
      <xdr:rowOff>123825</xdr:rowOff>
    </xdr:to>
    <xdr:sp>
      <xdr:nvSpPr>
        <xdr:cNvPr id="13" name="Text Box 179"/>
        <xdr:cNvSpPr txBox="1">
          <a:spLocks noChangeArrowheads="1"/>
        </xdr:cNvSpPr>
      </xdr:nvSpPr>
      <xdr:spPr>
        <a:xfrm>
          <a:off x="8924925" y="4705350"/>
          <a:ext cx="15335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頚動脈内膜剥離術</a:t>
          </a:r>
        </a:p>
      </xdr:txBody>
    </xdr:sp>
    <xdr:clientData/>
  </xdr:twoCellAnchor>
  <xdr:twoCellAnchor>
    <xdr:from>
      <xdr:col>37</xdr:col>
      <xdr:colOff>161925</xdr:colOff>
      <xdr:row>28</xdr:row>
      <xdr:rowOff>19050</xdr:rowOff>
    </xdr:from>
    <xdr:to>
      <xdr:col>41</xdr:col>
      <xdr:colOff>85725</xdr:colOff>
      <xdr:row>28</xdr:row>
      <xdr:rowOff>209550</xdr:rowOff>
    </xdr:to>
    <xdr:sp>
      <xdr:nvSpPr>
        <xdr:cNvPr id="14" name="Text Box 180"/>
        <xdr:cNvSpPr txBox="1">
          <a:spLocks noChangeArrowheads="1"/>
        </xdr:cNvSpPr>
      </xdr:nvSpPr>
      <xdr:spPr>
        <a:xfrm>
          <a:off x="10048875" y="5915025"/>
          <a:ext cx="990600"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ｱﾙｶﾞﾄﾛﾊﾞﾝ</a:t>
          </a:r>
        </a:p>
      </xdr:txBody>
    </xdr:sp>
    <xdr:clientData/>
  </xdr:twoCellAnchor>
  <xdr:twoCellAnchor>
    <xdr:from>
      <xdr:col>33</xdr:col>
      <xdr:colOff>123825</xdr:colOff>
      <xdr:row>23</xdr:row>
      <xdr:rowOff>152400</xdr:rowOff>
    </xdr:from>
    <xdr:to>
      <xdr:col>38</xdr:col>
      <xdr:colOff>190500</xdr:colOff>
      <xdr:row>24</xdr:row>
      <xdr:rowOff>180975</xdr:rowOff>
    </xdr:to>
    <xdr:sp>
      <xdr:nvSpPr>
        <xdr:cNvPr id="15" name="Text Box 181"/>
        <xdr:cNvSpPr txBox="1">
          <a:spLocks noChangeArrowheads="1"/>
        </xdr:cNvSpPr>
      </xdr:nvSpPr>
      <xdr:spPr>
        <a:xfrm>
          <a:off x="8943975" y="4962525"/>
          <a:ext cx="14001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脳内血腫除去術</a:t>
          </a:r>
        </a:p>
      </xdr:txBody>
    </xdr:sp>
    <xdr:clientData/>
  </xdr:twoCellAnchor>
  <xdr:twoCellAnchor>
    <xdr:from>
      <xdr:col>39</xdr:col>
      <xdr:colOff>219075</xdr:colOff>
      <xdr:row>23</xdr:row>
      <xdr:rowOff>180975</xdr:rowOff>
    </xdr:from>
    <xdr:to>
      <xdr:col>45</xdr:col>
      <xdr:colOff>209550</xdr:colOff>
      <xdr:row>25</xdr:row>
      <xdr:rowOff>0</xdr:rowOff>
    </xdr:to>
    <xdr:sp>
      <xdr:nvSpPr>
        <xdr:cNvPr id="16" name="Text Box 182"/>
        <xdr:cNvSpPr txBox="1">
          <a:spLocks noChangeArrowheads="1"/>
        </xdr:cNvSpPr>
      </xdr:nvSpPr>
      <xdr:spPr>
        <a:xfrm>
          <a:off x="10639425" y="4991100"/>
          <a:ext cx="15906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脳動静脈奇形摘出術</a:t>
          </a:r>
        </a:p>
      </xdr:txBody>
    </xdr:sp>
    <xdr:clientData/>
  </xdr:twoCellAnchor>
  <xdr:twoCellAnchor>
    <xdr:from>
      <xdr:col>30</xdr:col>
      <xdr:colOff>0</xdr:colOff>
      <xdr:row>22</xdr:row>
      <xdr:rowOff>114300</xdr:rowOff>
    </xdr:from>
    <xdr:to>
      <xdr:col>32</xdr:col>
      <xdr:colOff>28575</xdr:colOff>
      <xdr:row>23</xdr:row>
      <xdr:rowOff>123825</xdr:rowOff>
    </xdr:to>
    <xdr:sp>
      <xdr:nvSpPr>
        <xdr:cNvPr id="17" name="Text Box 183"/>
        <xdr:cNvSpPr txBox="1">
          <a:spLocks noChangeArrowheads="1"/>
        </xdr:cNvSpPr>
      </xdr:nvSpPr>
      <xdr:spPr>
        <a:xfrm>
          <a:off x="8020050" y="4714875"/>
          <a:ext cx="5619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なし</a:t>
          </a:r>
        </a:p>
      </xdr:txBody>
    </xdr:sp>
    <xdr:clientData/>
  </xdr:twoCellAnchor>
  <xdr:twoCellAnchor>
    <xdr:from>
      <xdr:col>39</xdr:col>
      <xdr:colOff>219075</xdr:colOff>
      <xdr:row>22</xdr:row>
      <xdr:rowOff>85725</xdr:rowOff>
    </xdr:from>
    <xdr:to>
      <xdr:col>46</xdr:col>
      <xdr:colOff>171450</xdr:colOff>
      <xdr:row>23</xdr:row>
      <xdr:rowOff>85725</xdr:rowOff>
    </xdr:to>
    <xdr:sp>
      <xdr:nvSpPr>
        <xdr:cNvPr id="18" name="Text Box 184"/>
        <xdr:cNvSpPr txBox="1">
          <a:spLocks noChangeArrowheads="1"/>
        </xdr:cNvSpPr>
      </xdr:nvSpPr>
      <xdr:spPr>
        <a:xfrm>
          <a:off x="10639425" y="4686300"/>
          <a:ext cx="1819275"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頚動脈ステント留置術</a:t>
          </a:r>
        </a:p>
      </xdr:txBody>
    </xdr:sp>
    <xdr:clientData/>
  </xdr:twoCellAnchor>
  <xdr:twoCellAnchor>
    <xdr:from>
      <xdr:col>42</xdr:col>
      <xdr:colOff>57150</xdr:colOff>
      <xdr:row>28</xdr:row>
      <xdr:rowOff>19050</xdr:rowOff>
    </xdr:from>
    <xdr:to>
      <xdr:col>45</xdr:col>
      <xdr:colOff>266700</xdr:colOff>
      <xdr:row>28</xdr:row>
      <xdr:rowOff>209550</xdr:rowOff>
    </xdr:to>
    <xdr:sp>
      <xdr:nvSpPr>
        <xdr:cNvPr id="19" name="Text Box 218"/>
        <xdr:cNvSpPr txBox="1">
          <a:spLocks noChangeArrowheads="1"/>
        </xdr:cNvSpPr>
      </xdr:nvSpPr>
      <xdr:spPr>
        <a:xfrm>
          <a:off x="11277600" y="5915025"/>
          <a:ext cx="1009650"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ｵﾞｻﾞｸﾞﾞﾚﾙ</a:t>
          </a:r>
          <a:r>
            <a:rPr lang="en-US" cap="none" sz="1200" b="0" i="0" u="none" baseline="0">
              <a:solidFill>
                <a:srgbClr val="000000"/>
              </a:solidFill>
              <a:latin typeface="ＭＳ Ｐゴシック"/>
              <a:ea typeface="ＭＳ Ｐゴシック"/>
              <a:cs typeface="ＭＳ Ｐゴシック"/>
            </a:rPr>
            <a:t>Na</a:t>
          </a:r>
        </a:p>
      </xdr:txBody>
    </xdr:sp>
    <xdr:clientData/>
  </xdr:twoCellAnchor>
  <xdr:twoCellAnchor>
    <xdr:from>
      <xdr:col>46</xdr:col>
      <xdr:colOff>152400</xdr:colOff>
      <xdr:row>28</xdr:row>
      <xdr:rowOff>19050</xdr:rowOff>
    </xdr:from>
    <xdr:to>
      <xdr:col>49</xdr:col>
      <xdr:colOff>152400</xdr:colOff>
      <xdr:row>29</xdr:row>
      <xdr:rowOff>9525</xdr:rowOff>
    </xdr:to>
    <xdr:sp>
      <xdr:nvSpPr>
        <xdr:cNvPr id="20" name="Text Box 219"/>
        <xdr:cNvSpPr txBox="1">
          <a:spLocks noChangeArrowheads="1"/>
        </xdr:cNvSpPr>
      </xdr:nvSpPr>
      <xdr:spPr>
        <a:xfrm>
          <a:off x="12439650" y="5915025"/>
          <a:ext cx="800100" cy="20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ｴﾀﾞﾗﾎﾞﾝ</a:t>
          </a:r>
        </a:p>
      </xdr:txBody>
    </xdr:sp>
    <xdr:clientData/>
  </xdr:twoCellAnchor>
  <xdr:twoCellAnchor>
    <xdr:from>
      <xdr:col>37</xdr:col>
      <xdr:colOff>161925</xdr:colOff>
      <xdr:row>28</xdr:row>
      <xdr:rowOff>209550</xdr:rowOff>
    </xdr:from>
    <xdr:to>
      <xdr:col>40</xdr:col>
      <xdr:colOff>47625</xdr:colOff>
      <xdr:row>29</xdr:row>
      <xdr:rowOff>180975</xdr:rowOff>
    </xdr:to>
    <xdr:sp>
      <xdr:nvSpPr>
        <xdr:cNvPr id="21" name="Text Box 220"/>
        <xdr:cNvSpPr txBox="1">
          <a:spLocks noChangeArrowheads="1"/>
        </xdr:cNvSpPr>
      </xdr:nvSpPr>
      <xdr:spPr>
        <a:xfrm>
          <a:off x="10048875" y="6105525"/>
          <a:ext cx="685800" cy="1809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t-PA</a:t>
          </a:r>
        </a:p>
      </xdr:txBody>
    </xdr:sp>
    <xdr:clientData/>
  </xdr:twoCellAnchor>
  <xdr:twoCellAnchor>
    <xdr:from>
      <xdr:col>42</xdr:col>
      <xdr:colOff>76200</xdr:colOff>
      <xdr:row>28</xdr:row>
      <xdr:rowOff>209550</xdr:rowOff>
    </xdr:from>
    <xdr:to>
      <xdr:col>45</xdr:col>
      <xdr:colOff>76200</xdr:colOff>
      <xdr:row>30</xdr:row>
      <xdr:rowOff>0</xdr:rowOff>
    </xdr:to>
    <xdr:sp>
      <xdr:nvSpPr>
        <xdr:cNvPr id="22" name="Text Box 221"/>
        <xdr:cNvSpPr txBox="1">
          <a:spLocks noChangeArrowheads="1"/>
        </xdr:cNvSpPr>
      </xdr:nvSpPr>
      <xdr:spPr>
        <a:xfrm>
          <a:off x="11296650" y="6105525"/>
          <a:ext cx="800100"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ﾍﾊﾟﾘﾝ</a:t>
          </a:r>
        </a:p>
      </xdr:txBody>
    </xdr:sp>
    <xdr:clientData/>
  </xdr:twoCellAnchor>
  <xdr:twoCellAnchor>
    <xdr:from>
      <xdr:col>37</xdr:col>
      <xdr:colOff>133350</xdr:colOff>
      <xdr:row>30</xdr:row>
      <xdr:rowOff>9525</xdr:rowOff>
    </xdr:from>
    <xdr:to>
      <xdr:col>40</xdr:col>
      <xdr:colOff>76200</xdr:colOff>
      <xdr:row>31</xdr:row>
      <xdr:rowOff>9525</xdr:rowOff>
    </xdr:to>
    <xdr:sp>
      <xdr:nvSpPr>
        <xdr:cNvPr id="23" name="Text Box 222"/>
        <xdr:cNvSpPr txBox="1">
          <a:spLocks noChangeArrowheads="1"/>
        </xdr:cNvSpPr>
      </xdr:nvSpPr>
      <xdr:spPr>
        <a:xfrm>
          <a:off x="10020300" y="6324600"/>
          <a:ext cx="742950"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ｱｽﾋﾟﾘﾝ</a:t>
          </a:r>
        </a:p>
      </xdr:txBody>
    </xdr:sp>
    <xdr:clientData/>
  </xdr:twoCellAnchor>
  <xdr:twoCellAnchor>
    <xdr:from>
      <xdr:col>37</xdr:col>
      <xdr:colOff>133350</xdr:colOff>
      <xdr:row>30</xdr:row>
      <xdr:rowOff>200025</xdr:rowOff>
    </xdr:from>
    <xdr:to>
      <xdr:col>41</xdr:col>
      <xdr:colOff>85725</xdr:colOff>
      <xdr:row>32</xdr:row>
      <xdr:rowOff>19050</xdr:rowOff>
    </xdr:to>
    <xdr:sp>
      <xdr:nvSpPr>
        <xdr:cNvPr id="24" name="Text Box 223"/>
        <xdr:cNvSpPr txBox="1">
          <a:spLocks noChangeArrowheads="1"/>
        </xdr:cNvSpPr>
      </xdr:nvSpPr>
      <xdr:spPr>
        <a:xfrm>
          <a:off x="10020300" y="6515100"/>
          <a:ext cx="10191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ｼﾛｽﾀｿﾞｰﾙ</a:t>
          </a:r>
        </a:p>
      </xdr:txBody>
    </xdr:sp>
    <xdr:clientData/>
  </xdr:twoCellAnchor>
  <xdr:twoCellAnchor>
    <xdr:from>
      <xdr:col>42</xdr:col>
      <xdr:colOff>38100</xdr:colOff>
      <xdr:row>29</xdr:row>
      <xdr:rowOff>200025</xdr:rowOff>
    </xdr:from>
    <xdr:to>
      <xdr:col>46</xdr:col>
      <xdr:colOff>0</xdr:colOff>
      <xdr:row>30</xdr:row>
      <xdr:rowOff>200025</xdr:rowOff>
    </xdr:to>
    <xdr:sp>
      <xdr:nvSpPr>
        <xdr:cNvPr id="25" name="Text Box 224"/>
        <xdr:cNvSpPr txBox="1">
          <a:spLocks noChangeArrowheads="1"/>
        </xdr:cNvSpPr>
      </xdr:nvSpPr>
      <xdr:spPr>
        <a:xfrm>
          <a:off x="11258550" y="6305550"/>
          <a:ext cx="1028700"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ｸﾛﾋﾟﾄﾞｸﾞﾚﾙ</a:t>
          </a:r>
        </a:p>
      </xdr:txBody>
    </xdr:sp>
    <xdr:clientData/>
  </xdr:twoCellAnchor>
  <xdr:twoCellAnchor>
    <xdr:from>
      <xdr:col>42</xdr:col>
      <xdr:colOff>19050</xdr:colOff>
      <xdr:row>32</xdr:row>
      <xdr:rowOff>0</xdr:rowOff>
    </xdr:from>
    <xdr:to>
      <xdr:col>45</xdr:col>
      <xdr:colOff>66675</xdr:colOff>
      <xdr:row>33</xdr:row>
      <xdr:rowOff>9525</xdr:rowOff>
    </xdr:to>
    <xdr:sp>
      <xdr:nvSpPr>
        <xdr:cNvPr id="26" name="Text Box 226"/>
        <xdr:cNvSpPr txBox="1">
          <a:spLocks noChangeArrowheads="1"/>
        </xdr:cNvSpPr>
      </xdr:nvSpPr>
      <xdr:spPr>
        <a:xfrm>
          <a:off x="11239500" y="6734175"/>
          <a:ext cx="84772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ﾀﾞﾋﾞｶﾞﾄﾗﾝ</a:t>
          </a:r>
        </a:p>
      </xdr:txBody>
    </xdr:sp>
    <xdr:clientData/>
  </xdr:twoCellAnchor>
  <xdr:twoCellAnchor>
    <xdr:from>
      <xdr:col>46</xdr:col>
      <xdr:colOff>85725</xdr:colOff>
      <xdr:row>29</xdr:row>
      <xdr:rowOff>190500</xdr:rowOff>
    </xdr:from>
    <xdr:to>
      <xdr:col>49</xdr:col>
      <xdr:colOff>190500</xdr:colOff>
      <xdr:row>31</xdr:row>
      <xdr:rowOff>0</xdr:rowOff>
    </xdr:to>
    <xdr:sp>
      <xdr:nvSpPr>
        <xdr:cNvPr id="27" name="Text Box 227"/>
        <xdr:cNvSpPr txBox="1">
          <a:spLocks noChangeArrowheads="1"/>
        </xdr:cNvSpPr>
      </xdr:nvSpPr>
      <xdr:spPr>
        <a:xfrm>
          <a:off x="12372975" y="6296025"/>
          <a:ext cx="9048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ﾁｸﾛﾋﾟｼﾞﾝ</a:t>
          </a:r>
        </a:p>
      </xdr:txBody>
    </xdr:sp>
    <xdr:clientData/>
  </xdr:twoCellAnchor>
  <xdr:twoCellAnchor>
    <xdr:from>
      <xdr:col>37</xdr:col>
      <xdr:colOff>152400</xdr:colOff>
      <xdr:row>32</xdr:row>
      <xdr:rowOff>0</xdr:rowOff>
    </xdr:from>
    <xdr:to>
      <xdr:col>40</xdr:col>
      <xdr:colOff>38100</xdr:colOff>
      <xdr:row>33</xdr:row>
      <xdr:rowOff>28575</xdr:rowOff>
    </xdr:to>
    <xdr:sp>
      <xdr:nvSpPr>
        <xdr:cNvPr id="28" name="Text Box 228"/>
        <xdr:cNvSpPr txBox="1">
          <a:spLocks noChangeArrowheads="1"/>
        </xdr:cNvSpPr>
      </xdr:nvSpPr>
      <xdr:spPr>
        <a:xfrm>
          <a:off x="10039350" y="6734175"/>
          <a:ext cx="68580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ﾜﾙﾌｧﾘﾝ</a:t>
          </a:r>
        </a:p>
      </xdr:txBody>
    </xdr:sp>
    <xdr:clientData/>
  </xdr:twoCellAnchor>
  <xdr:twoCellAnchor>
    <xdr:from>
      <xdr:col>33</xdr:col>
      <xdr:colOff>152400</xdr:colOff>
      <xdr:row>34</xdr:row>
      <xdr:rowOff>38100</xdr:rowOff>
    </xdr:from>
    <xdr:to>
      <xdr:col>35</xdr:col>
      <xdr:colOff>200025</xdr:colOff>
      <xdr:row>35</xdr:row>
      <xdr:rowOff>57150</xdr:rowOff>
    </xdr:to>
    <xdr:sp>
      <xdr:nvSpPr>
        <xdr:cNvPr id="29" name="Text Box 230"/>
        <xdr:cNvSpPr txBox="1">
          <a:spLocks noChangeArrowheads="1"/>
        </xdr:cNvSpPr>
      </xdr:nvSpPr>
      <xdr:spPr>
        <a:xfrm>
          <a:off x="8972550" y="7191375"/>
          <a:ext cx="5810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肺炎</a:t>
          </a:r>
        </a:p>
      </xdr:txBody>
    </xdr:sp>
    <xdr:clientData/>
  </xdr:twoCellAnchor>
  <xdr:twoCellAnchor>
    <xdr:from>
      <xdr:col>36</xdr:col>
      <xdr:colOff>85725</xdr:colOff>
      <xdr:row>34</xdr:row>
      <xdr:rowOff>38100</xdr:rowOff>
    </xdr:from>
    <xdr:to>
      <xdr:col>40</xdr:col>
      <xdr:colOff>85725</xdr:colOff>
      <xdr:row>35</xdr:row>
      <xdr:rowOff>66675</xdr:rowOff>
    </xdr:to>
    <xdr:sp>
      <xdr:nvSpPr>
        <xdr:cNvPr id="30" name="Text Box 231"/>
        <xdr:cNvSpPr txBox="1">
          <a:spLocks noChangeArrowheads="1"/>
        </xdr:cNvSpPr>
      </xdr:nvSpPr>
      <xdr:spPr>
        <a:xfrm>
          <a:off x="9705975" y="7191375"/>
          <a:ext cx="106680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尿路感染症</a:t>
          </a:r>
        </a:p>
      </xdr:txBody>
    </xdr:sp>
    <xdr:clientData/>
  </xdr:twoCellAnchor>
  <xdr:twoCellAnchor>
    <xdr:from>
      <xdr:col>46</xdr:col>
      <xdr:colOff>85725</xdr:colOff>
      <xdr:row>34</xdr:row>
      <xdr:rowOff>47625</xdr:rowOff>
    </xdr:from>
    <xdr:to>
      <xdr:col>49</xdr:col>
      <xdr:colOff>219075</xdr:colOff>
      <xdr:row>35</xdr:row>
      <xdr:rowOff>85725</xdr:rowOff>
    </xdr:to>
    <xdr:sp>
      <xdr:nvSpPr>
        <xdr:cNvPr id="31" name="Text Box 233"/>
        <xdr:cNvSpPr txBox="1">
          <a:spLocks noChangeArrowheads="1"/>
        </xdr:cNvSpPr>
      </xdr:nvSpPr>
      <xdr:spPr>
        <a:xfrm>
          <a:off x="12372975" y="7200900"/>
          <a:ext cx="9334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腎機能障害</a:t>
          </a:r>
        </a:p>
      </xdr:txBody>
    </xdr:sp>
    <xdr:clientData/>
  </xdr:twoCellAnchor>
  <xdr:twoCellAnchor>
    <xdr:from>
      <xdr:col>30</xdr:col>
      <xdr:colOff>38100</xdr:colOff>
      <xdr:row>35</xdr:row>
      <xdr:rowOff>152400</xdr:rowOff>
    </xdr:from>
    <xdr:to>
      <xdr:col>36</xdr:col>
      <xdr:colOff>28575</xdr:colOff>
      <xdr:row>36</xdr:row>
      <xdr:rowOff>180975</xdr:rowOff>
    </xdr:to>
    <xdr:sp>
      <xdr:nvSpPr>
        <xdr:cNvPr id="32" name="Text Box 234"/>
        <xdr:cNvSpPr txBox="1">
          <a:spLocks noChangeArrowheads="1"/>
        </xdr:cNvSpPr>
      </xdr:nvSpPr>
      <xdr:spPr>
        <a:xfrm>
          <a:off x="8058150" y="7515225"/>
          <a:ext cx="15906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胃十二指腸潰瘍</a:t>
          </a:r>
        </a:p>
      </xdr:txBody>
    </xdr:sp>
    <xdr:clientData/>
  </xdr:twoCellAnchor>
  <xdr:twoCellAnchor>
    <xdr:from>
      <xdr:col>30</xdr:col>
      <xdr:colOff>47625</xdr:colOff>
      <xdr:row>34</xdr:row>
      <xdr:rowOff>76200</xdr:rowOff>
    </xdr:from>
    <xdr:to>
      <xdr:col>33</xdr:col>
      <xdr:colOff>47625</xdr:colOff>
      <xdr:row>35</xdr:row>
      <xdr:rowOff>95250</xdr:rowOff>
    </xdr:to>
    <xdr:sp>
      <xdr:nvSpPr>
        <xdr:cNvPr id="33" name="Text Box 236"/>
        <xdr:cNvSpPr txBox="1">
          <a:spLocks noChangeArrowheads="1"/>
        </xdr:cNvSpPr>
      </xdr:nvSpPr>
      <xdr:spPr>
        <a:xfrm>
          <a:off x="8067675" y="7229475"/>
          <a:ext cx="8001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なし</a:t>
          </a:r>
        </a:p>
      </xdr:txBody>
    </xdr:sp>
    <xdr:clientData/>
  </xdr:twoCellAnchor>
  <xdr:twoCellAnchor>
    <xdr:from>
      <xdr:col>36</xdr:col>
      <xdr:colOff>123825</xdr:colOff>
      <xdr:row>35</xdr:row>
      <xdr:rowOff>152400</xdr:rowOff>
    </xdr:from>
    <xdr:to>
      <xdr:col>41</xdr:col>
      <xdr:colOff>85725</xdr:colOff>
      <xdr:row>36</xdr:row>
      <xdr:rowOff>190500</xdr:rowOff>
    </xdr:to>
    <xdr:sp>
      <xdr:nvSpPr>
        <xdr:cNvPr id="34" name="Text Box 237"/>
        <xdr:cNvSpPr txBox="1">
          <a:spLocks noChangeArrowheads="1"/>
        </xdr:cNvSpPr>
      </xdr:nvSpPr>
      <xdr:spPr>
        <a:xfrm>
          <a:off x="9744075" y="7515225"/>
          <a:ext cx="129540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深部静脈血栓症</a:t>
          </a:r>
        </a:p>
      </xdr:txBody>
    </xdr:sp>
    <xdr:clientData/>
  </xdr:twoCellAnchor>
  <xdr:twoCellAnchor>
    <xdr:from>
      <xdr:col>41</xdr:col>
      <xdr:colOff>0</xdr:colOff>
      <xdr:row>34</xdr:row>
      <xdr:rowOff>38100</xdr:rowOff>
    </xdr:from>
    <xdr:to>
      <xdr:col>44</xdr:col>
      <xdr:colOff>180975</xdr:colOff>
      <xdr:row>35</xdr:row>
      <xdr:rowOff>28575</xdr:rowOff>
    </xdr:to>
    <xdr:sp>
      <xdr:nvSpPr>
        <xdr:cNvPr id="35" name="Text Box 238"/>
        <xdr:cNvSpPr txBox="1">
          <a:spLocks noChangeArrowheads="1"/>
        </xdr:cNvSpPr>
      </xdr:nvSpPr>
      <xdr:spPr>
        <a:xfrm>
          <a:off x="10953750" y="7191375"/>
          <a:ext cx="981075" cy="20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肝機能障害</a:t>
          </a:r>
        </a:p>
      </xdr:txBody>
    </xdr:sp>
    <xdr:clientData/>
  </xdr:twoCellAnchor>
  <xdr:twoCellAnchor>
    <xdr:from>
      <xdr:col>42</xdr:col>
      <xdr:colOff>152400</xdr:colOff>
      <xdr:row>35</xdr:row>
      <xdr:rowOff>133350</xdr:rowOff>
    </xdr:from>
    <xdr:to>
      <xdr:col>44</xdr:col>
      <xdr:colOff>200025</xdr:colOff>
      <xdr:row>36</xdr:row>
      <xdr:rowOff>161925</xdr:rowOff>
    </xdr:to>
    <xdr:sp>
      <xdr:nvSpPr>
        <xdr:cNvPr id="36" name="Text Box 239"/>
        <xdr:cNvSpPr txBox="1">
          <a:spLocks noChangeArrowheads="1"/>
        </xdr:cNvSpPr>
      </xdr:nvSpPr>
      <xdr:spPr>
        <a:xfrm>
          <a:off x="11372850" y="7496175"/>
          <a:ext cx="58102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褥創</a:t>
          </a:r>
        </a:p>
      </xdr:txBody>
    </xdr:sp>
    <xdr:clientData/>
  </xdr:twoCellAnchor>
  <xdr:twoCellAnchor>
    <xdr:from>
      <xdr:col>33</xdr:col>
      <xdr:colOff>209550</xdr:colOff>
      <xdr:row>37</xdr:row>
      <xdr:rowOff>57150</xdr:rowOff>
    </xdr:from>
    <xdr:to>
      <xdr:col>37</xdr:col>
      <xdr:colOff>38100</xdr:colOff>
      <xdr:row>38</xdr:row>
      <xdr:rowOff>76200</xdr:rowOff>
    </xdr:to>
    <xdr:sp>
      <xdr:nvSpPr>
        <xdr:cNvPr id="37" name="Text Box 240"/>
        <xdr:cNvSpPr txBox="1">
          <a:spLocks noChangeArrowheads="1"/>
        </xdr:cNvSpPr>
      </xdr:nvSpPr>
      <xdr:spPr>
        <a:xfrm>
          <a:off x="9029700" y="7839075"/>
          <a:ext cx="8953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高血圧症</a:t>
          </a:r>
        </a:p>
      </xdr:txBody>
    </xdr:sp>
    <xdr:clientData/>
  </xdr:twoCellAnchor>
  <xdr:twoCellAnchor>
    <xdr:from>
      <xdr:col>37</xdr:col>
      <xdr:colOff>219075</xdr:colOff>
      <xdr:row>37</xdr:row>
      <xdr:rowOff>66675</xdr:rowOff>
    </xdr:from>
    <xdr:to>
      <xdr:col>40</xdr:col>
      <xdr:colOff>123825</xdr:colOff>
      <xdr:row>38</xdr:row>
      <xdr:rowOff>85725</xdr:rowOff>
    </xdr:to>
    <xdr:sp>
      <xdr:nvSpPr>
        <xdr:cNvPr id="38" name="Text Box 241"/>
        <xdr:cNvSpPr txBox="1">
          <a:spLocks noChangeArrowheads="1"/>
        </xdr:cNvSpPr>
      </xdr:nvSpPr>
      <xdr:spPr>
        <a:xfrm>
          <a:off x="10106025" y="7848600"/>
          <a:ext cx="7048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糖尿病</a:t>
          </a:r>
        </a:p>
      </xdr:txBody>
    </xdr:sp>
    <xdr:clientData/>
  </xdr:twoCellAnchor>
  <xdr:twoCellAnchor>
    <xdr:from>
      <xdr:col>41</xdr:col>
      <xdr:colOff>9525</xdr:colOff>
      <xdr:row>37</xdr:row>
      <xdr:rowOff>57150</xdr:rowOff>
    </xdr:from>
    <xdr:to>
      <xdr:col>45</xdr:col>
      <xdr:colOff>0</xdr:colOff>
      <xdr:row>38</xdr:row>
      <xdr:rowOff>76200</xdr:rowOff>
    </xdr:to>
    <xdr:sp>
      <xdr:nvSpPr>
        <xdr:cNvPr id="39" name="Text Box 242"/>
        <xdr:cNvSpPr txBox="1">
          <a:spLocks noChangeArrowheads="1"/>
        </xdr:cNvSpPr>
      </xdr:nvSpPr>
      <xdr:spPr>
        <a:xfrm>
          <a:off x="10963275" y="7839075"/>
          <a:ext cx="10572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脂質異常症</a:t>
          </a:r>
        </a:p>
      </xdr:txBody>
    </xdr:sp>
    <xdr:clientData/>
  </xdr:twoCellAnchor>
  <xdr:twoCellAnchor>
    <xdr:from>
      <xdr:col>45</xdr:col>
      <xdr:colOff>104775</xdr:colOff>
      <xdr:row>37</xdr:row>
      <xdr:rowOff>57150</xdr:rowOff>
    </xdr:from>
    <xdr:to>
      <xdr:col>50</xdr:col>
      <xdr:colOff>0</xdr:colOff>
      <xdr:row>38</xdr:row>
      <xdr:rowOff>76200</xdr:rowOff>
    </xdr:to>
    <xdr:sp>
      <xdr:nvSpPr>
        <xdr:cNvPr id="40" name="Text Box 243"/>
        <xdr:cNvSpPr txBox="1">
          <a:spLocks noChangeArrowheads="1"/>
        </xdr:cNvSpPr>
      </xdr:nvSpPr>
      <xdr:spPr>
        <a:xfrm>
          <a:off x="12125325" y="7839075"/>
          <a:ext cx="12287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不整脈・弁膜症</a:t>
          </a:r>
        </a:p>
      </xdr:txBody>
    </xdr:sp>
    <xdr:clientData/>
  </xdr:twoCellAnchor>
  <xdr:twoCellAnchor>
    <xdr:from>
      <xdr:col>35</xdr:col>
      <xdr:colOff>209550</xdr:colOff>
      <xdr:row>38</xdr:row>
      <xdr:rowOff>152400</xdr:rowOff>
    </xdr:from>
    <xdr:to>
      <xdr:col>38</xdr:col>
      <xdr:colOff>9525</xdr:colOff>
      <xdr:row>39</xdr:row>
      <xdr:rowOff>161925</xdr:rowOff>
    </xdr:to>
    <xdr:sp>
      <xdr:nvSpPr>
        <xdr:cNvPr id="41" name="Text Box 244"/>
        <xdr:cNvSpPr txBox="1">
          <a:spLocks noChangeArrowheads="1"/>
        </xdr:cNvSpPr>
      </xdr:nvSpPr>
      <xdr:spPr>
        <a:xfrm>
          <a:off x="9563100" y="8143875"/>
          <a:ext cx="6000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褥瘡</a:t>
          </a:r>
        </a:p>
      </xdr:txBody>
    </xdr:sp>
    <xdr:clientData/>
  </xdr:twoCellAnchor>
  <xdr:twoCellAnchor>
    <xdr:from>
      <xdr:col>38</xdr:col>
      <xdr:colOff>133350</xdr:colOff>
      <xdr:row>38</xdr:row>
      <xdr:rowOff>133350</xdr:rowOff>
    </xdr:from>
    <xdr:to>
      <xdr:col>40</xdr:col>
      <xdr:colOff>123825</xdr:colOff>
      <xdr:row>39</xdr:row>
      <xdr:rowOff>152400</xdr:rowOff>
    </xdr:to>
    <xdr:sp>
      <xdr:nvSpPr>
        <xdr:cNvPr id="42" name="Text Box 245"/>
        <xdr:cNvSpPr txBox="1">
          <a:spLocks noChangeArrowheads="1"/>
        </xdr:cNvSpPr>
      </xdr:nvSpPr>
      <xdr:spPr>
        <a:xfrm>
          <a:off x="10287000" y="8124825"/>
          <a:ext cx="5238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肺炎</a:t>
          </a:r>
        </a:p>
      </xdr:txBody>
    </xdr:sp>
    <xdr:clientData/>
  </xdr:twoCellAnchor>
  <xdr:twoCellAnchor>
    <xdr:from>
      <xdr:col>41</xdr:col>
      <xdr:colOff>152400</xdr:colOff>
      <xdr:row>38</xdr:row>
      <xdr:rowOff>133350</xdr:rowOff>
    </xdr:from>
    <xdr:to>
      <xdr:col>45</xdr:col>
      <xdr:colOff>171450</xdr:colOff>
      <xdr:row>39</xdr:row>
      <xdr:rowOff>152400</xdr:rowOff>
    </xdr:to>
    <xdr:sp>
      <xdr:nvSpPr>
        <xdr:cNvPr id="43" name="Text Box 246"/>
        <xdr:cNvSpPr txBox="1">
          <a:spLocks noChangeArrowheads="1"/>
        </xdr:cNvSpPr>
      </xdr:nvSpPr>
      <xdr:spPr>
        <a:xfrm>
          <a:off x="11106150" y="8124825"/>
          <a:ext cx="10858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尿路感染症</a:t>
          </a:r>
        </a:p>
      </xdr:txBody>
    </xdr:sp>
    <xdr:clientData/>
  </xdr:twoCellAnchor>
  <xdr:twoCellAnchor>
    <xdr:from>
      <xdr:col>30</xdr:col>
      <xdr:colOff>38100</xdr:colOff>
      <xdr:row>37</xdr:row>
      <xdr:rowOff>57150</xdr:rowOff>
    </xdr:from>
    <xdr:to>
      <xdr:col>31</xdr:col>
      <xdr:colOff>152400</xdr:colOff>
      <xdr:row>38</xdr:row>
      <xdr:rowOff>66675</xdr:rowOff>
    </xdr:to>
    <xdr:sp>
      <xdr:nvSpPr>
        <xdr:cNvPr id="44" name="Text Box 247"/>
        <xdr:cNvSpPr txBox="1">
          <a:spLocks noChangeArrowheads="1"/>
        </xdr:cNvSpPr>
      </xdr:nvSpPr>
      <xdr:spPr>
        <a:xfrm>
          <a:off x="8058150" y="7839075"/>
          <a:ext cx="38100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なし</a:t>
          </a:r>
        </a:p>
      </xdr:txBody>
    </xdr:sp>
    <xdr:clientData/>
  </xdr:twoCellAnchor>
  <xdr:twoCellAnchor>
    <xdr:from>
      <xdr:col>33</xdr:col>
      <xdr:colOff>219075</xdr:colOff>
      <xdr:row>28</xdr:row>
      <xdr:rowOff>142875</xdr:rowOff>
    </xdr:from>
    <xdr:to>
      <xdr:col>36</xdr:col>
      <xdr:colOff>133350</xdr:colOff>
      <xdr:row>29</xdr:row>
      <xdr:rowOff>152400</xdr:rowOff>
    </xdr:to>
    <xdr:sp>
      <xdr:nvSpPr>
        <xdr:cNvPr id="45" name="Text Box 264"/>
        <xdr:cNvSpPr txBox="1">
          <a:spLocks noChangeArrowheads="1"/>
        </xdr:cNvSpPr>
      </xdr:nvSpPr>
      <xdr:spPr>
        <a:xfrm>
          <a:off x="9039225" y="6038850"/>
          <a:ext cx="7143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46</xdr:col>
      <xdr:colOff>85725</xdr:colOff>
      <xdr:row>23</xdr:row>
      <xdr:rowOff>161925</xdr:rowOff>
    </xdr:from>
    <xdr:to>
      <xdr:col>50</xdr:col>
      <xdr:colOff>9525</xdr:colOff>
      <xdr:row>25</xdr:row>
      <xdr:rowOff>161925</xdr:rowOff>
    </xdr:to>
    <xdr:sp>
      <xdr:nvSpPr>
        <xdr:cNvPr id="46" name="Text Box 1332"/>
        <xdr:cNvSpPr txBox="1">
          <a:spLocks noChangeArrowheads="1"/>
        </xdr:cNvSpPr>
      </xdr:nvSpPr>
      <xdr:spPr>
        <a:xfrm>
          <a:off x="12372975" y="4972050"/>
          <a:ext cx="990600" cy="4191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水頭症手術</a:t>
          </a:r>
        </a:p>
      </xdr:txBody>
    </xdr:sp>
    <xdr:clientData/>
  </xdr:twoCellAnchor>
  <xdr:twoCellAnchor>
    <xdr:from>
      <xdr:col>46</xdr:col>
      <xdr:colOff>114300</xdr:colOff>
      <xdr:row>32</xdr:row>
      <xdr:rowOff>9525</xdr:rowOff>
    </xdr:from>
    <xdr:to>
      <xdr:col>50</xdr:col>
      <xdr:colOff>47625</xdr:colOff>
      <xdr:row>33</xdr:row>
      <xdr:rowOff>0</xdr:rowOff>
    </xdr:to>
    <xdr:sp>
      <xdr:nvSpPr>
        <xdr:cNvPr id="47" name="Text Box 1333"/>
        <xdr:cNvSpPr txBox="1">
          <a:spLocks noChangeArrowheads="1"/>
        </xdr:cNvSpPr>
      </xdr:nvSpPr>
      <xdr:spPr>
        <a:xfrm>
          <a:off x="12401550" y="6743700"/>
          <a:ext cx="1000125" cy="20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ﾘﾊﾞｰﾛｷｻﾊﾞﾝ</a:t>
          </a:r>
        </a:p>
      </xdr:txBody>
    </xdr:sp>
    <xdr:clientData/>
  </xdr:twoCellAnchor>
  <xdr:twoCellAnchor>
    <xdr:from>
      <xdr:col>30</xdr:col>
      <xdr:colOff>47625</xdr:colOff>
      <xdr:row>38</xdr:row>
      <xdr:rowOff>133350</xdr:rowOff>
    </xdr:from>
    <xdr:to>
      <xdr:col>34</xdr:col>
      <xdr:colOff>161925</xdr:colOff>
      <xdr:row>39</xdr:row>
      <xdr:rowOff>152400</xdr:rowOff>
    </xdr:to>
    <xdr:sp>
      <xdr:nvSpPr>
        <xdr:cNvPr id="48" name="Text Box 1334"/>
        <xdr:cNvSpPr txBox="1">
          <a:spLocks noChangeArrowheads="1"/>
        </xdr:cNvSpPr>
      </xdr:nvSpPr>
      <xdr:spPr>
        <a:xfrm>
          <a:off x="8067675" y="8124825"/>
          <a:ext cx="11811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虚血性心疾患</a:t>
          </a:r>
        </a:p>
      </xdr:txBody>
    </xdr:sp>
    <xdr:clientData/>
  </xdr:twoCellAnchor>
  <xdr:twoCellAnchor>
    <xdr:from>
      <xdr:col>40</xdr:col>
      <xdr:colOff>9525</xdr:colOff>
      <xdr:row>24</xdr:row>
      <xdr:rowOff>190500</xdr:rowOff>
    </xdr:from>
    <xdr:to>
      <xdr:col>42</xdr:col>
      <xdr:colOff>209550</xdr:colOff>
      <xdr:row>25</xdr:row>
      <xdr:rowOff>190500</xdr:rowOff>
    </xdr:to>
    <xdr:sp>
      <xdr:nvSpPr>
        <xdr:cNvPr id="49" name="Text Box 1360"/>
        <xdr:cNvSpPr txBox="1">
          <a:spLocks noChangeArrowheads="1"/>
        </xdr:cNvSpPr>
      </xdr:nvSpPr>
      <xdr:spPr>
        <a:xfrm>
          <a:off x="10696575" y="5210175"/>
          <a:ext cx="733425"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その他</a:t>
          </a:r>
        </a:p>
      </xdr:txBody>
    </xdr:sp>
    <xdr:clientData/>
  </xdr:twoCellAnchor>
  <xdr:twoCellAnchor>
    <xdr:from>
      <xdr:col>46</xdr:col>
      <xdr:colOff>95250</xdr:colOff>
      <xdr:row>35</xdr:row>
      <xdr:rowOff>161925</xdr:rowOff>
    </xdr:from>
    <xdr:to>
      <xdr:col>48</xdr:col>
      <xdr:colOff>171450</xdr:colOff>
      <xdr:row>36</xdr:row>
      <xdr:rowOff>200025</xdr:rowOff>
    </xdr:to>
    <xdr:sp>
      <xdr:nvSpPr>
        <xdr:cNvPr id="50" name="Text Box 239"/>
        <xdr:cNvSpPr txBox="1">
          <a:spLocks noChangeArrowheads="1"/>
        </xdr:cNvSpPr>
      </xdr:nvSpPr>
      <xdr:spPr>
        <a:xfrm>
          <a:off x="12382500" y="7524750"/>
          <a:ext cx="60960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その他</a:t>
          </a:r>
        </a:p>
      </xdr:txBody>
    </xdr:sp>
    <xdr:clientData/>
  </xdr:twoCellAnchor>
  <xdr:twoCellAnchor>
    <xdr:from>
      <xdr:col>45</xdr:col>
      <xdr:colOff>180975</xdr:colOff>
      <xdr:row>38</xdr:row>
      <xdr:rowOff>142875</xdr:rowOff>
    </xdr:from>
    <xdr:to>
      <xdr:col>48</xdr:col>
      <xdr:colOff>0</xdr:colOff>
      <xdr:row>39</xdr:row>
      <xdr:rowOff>161925</xdr:rowOff>
    </xdr:to>
    <xdr:sp>
      <xdr:nvSpPr>
        <xdr:cNvPr id="51" name="Text Box 239"/>
        <xdr:cNvSpPr txBox="1">
          <a:spLocks noChangeArrowheads="1"/>
        </xdr:cNvSpPr>
      </xdr:nvSpPr>
      <xdr:spPr>
        <a:xfrm>
          <a:off x="12201525" y="8134350"/>
          <a:ext cx="6191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その他</a:t>
          </a:r>
        </a:p>
      </xdr:txBody>
    </xdr:sp>
    <xdr:clientData/>
  </xdr:twoCellAnchor>
  <xdr:oneCellAnchor>
    <xdr:from>
      <xdr:col>0</xdr:col>
      <xdr:colOff>228600</xdr:colOff>
      <xdr:row>0</xdr:row>
      <xdr:rowOff>142875</xdr:rowOff>
    </xdr:from>
    <xdr:ext cx="5114925" cy="742950"/>
    <xdr:sp>
      <xdr:nvSpPr>
        <xdr:cNvPr id="52" name="AutoShape 1375"/>
        <xdr:cNvSpPr>
          <a:spLocks/>
        </xdr:cNvSpPr>
      </xdr:nvSpPr>
      <xdr:spPr>
        <a:xfrm>
          <a:off x="228600" y="142875"/>
          <a:ext cx="5114925" cy="742950"/>
        </a:xfrm>
        <a:prstGeom prst="roundRect">
          <a:avLst/>
        </a:prstGeom>
        <a:solidFill>
          <a:srgbClr val="FFCC00"/>
        </a:solidFill>
        <a:ln w="9525" cmpd="sng">
          <a:noFill/>
        </a:ln>
      </xdr:spPr>
      <xdr:txBody>
        <a:bodyPr vertOverflow="clip" wrap="square" lIns="36576" tIns="0" rIns="36576" bIns="0" anchor="ctr"/>
        <a:p>
          <a:pPr algn="ctr">
            <a:defRPr/>
          </a:pPr>
          <a:r>
            <a:rPr lang="en-US" cap="none" sz="1800" b="0" i="0" u="none" baseline="0">
              <a:solidFill>
                <a:srgbClr val="000000"/>
              </a:solidFill>
              <a:latin typeface="ＭＳ Ｐゴシック"/>
              <a:ea typeface="ＭＳ Ｐゴシック"/>
              <a:cs typeface="ＭＳ Ｐゴシック"/>
            </a:rPr>
            <a:t>職種別役割分担の一例を色分けして示します。</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各病院の事情に合わせ変更して使用して下さい。</a:t>
          </a:r>
        </a:p>
      </xdr:txBody>
    </xdr:sp>
    <xdr:clientData/>
  </xdr:oneCellAnchor>
  <xdr:twoCellAnchor>
    <xdr:from>
      <xdr:col>37</xdr:col>
      <xdr:colOff>133350</xdr:colOff>
      <xdr:row>32</xdr:row>
      <xdr:rowOff>190500</xdr:rowOff>
    </xdr:from>
    <xdr:to>
      <xdr:col>41</xdr:col>
      <xdr:colOff>9525</xdr:colOff>
      <xdr:row>33</xdr:row>
      <xdr:rowOff>200025</xdr:rowOff>
    </xdr:to>
    <xdr:sp>
      <xdr:nvSpPr>
        <xdr:cNvPr id="53" name="Text Box 1377"/>
        <xdr:cNvSpPr txBox="1">
          <a:spLocks noChangeArrowheads="1"/>
        </xdr:cNvSpPr>
      </xdr:nvSpPr>
      <xdr:spPr>
        <a:xfrm>
          <a:off x="10020300" y="6924675"/>
          <a:ext cx="9429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ｱﾋﾟｷｻﾊﾞﾝ</a:t>
          </a:r>
        </a:p>
      </xdr:txBody>
    </xdr:sp>
    <xdr:clientData/>
  </xdr:twoCellAnchor>
  <xdr:twoCellAnchor>
    <xdr:from>
      <xdr:col>33</xdr:col>
      <xdr:colOff>123825</xdr:colOff>
      <xdr:row>24</xdr:row>
      <xdr:rowOff>161925</xdr:rowOff>
    </xdr:from>
    <xdr:to>
      <xdr:col>38</xdr:col>
      <xdr:colOff>190500</xdr:colOff>
      <xdr:row>25</xdr:row>
      <xdr:rowOff>190500</xdr:rowOff>
    </xdr:to>
    <xdr:sp>
      <xdr:nvSpPr>
        <xdr:cNvPr id="54" name="Text Box 181"/>
        <xdr:cNvSpPr txBox="1">
          <a:spLocks noChangeArrowheads="1"/>
        </xdr:cNvSpPr>
      </xdr:nvSpPr>
      <xdr:spPr>
        <a:xfrm>
          <a:off x="8943975" y="5181600"/>
          <a:ext cx="14001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血栓回収術</a:t>
          </a:r>
        </a:p>
      </xdr:txBody>
    </xdr:sp>
    <xdr:clientData/>
  </xdr:twoCellAnchor>
  <xdr:twoCellAnchor>
    <xdr:from>
      <xdr:col>34</xdr:col>
      <xdr:colOff>19050</xdr:colOff>
      <xdr:row>30</xdr:row>
      <xdr:rowOff>123825</xdr:rowOff>
    </xdr:from>
    <xdr:to>
      <xdr:col>36</xdr:col>
      <xdr:colOff>28575</xdr:colOff>
      <xdr:row>31</xdr:row>
      <xdr:rowOff>161925</xdr:rowOff>
    </xdr:to>
    <xdr:sp>
      <xdr:nvSpPr>
        <xdr:cNvPr id="55" name="Text Box 236"/>
        <xdr:cNvSpPr txBox="1">
          <a:spLocks noChangeArrowheads="1"/>
        </xdr:cNvSpPr>
      </xdr:nvSpPr>
      <xdr:spPr>
        <a:xfrm>
          <a:off x="9105900" y="6438900"/>
          <a:ext cx="542925"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なし</a:t>
          </a:r>
        </a:p>
      </xdr:txBody>
    </xdr:sp>
    <xdr:clientData/>
  </xdr:twoCellAnchor>
  <xdr:twoCellAnchor>
    <xdr:from>
      <xdr:col>34</xdr:col>
      <xdr:colOff>28575</xdr:colOff>
      <xdr:row>32</xdr:row>
      <xdr:rowOff>114300</xdr:rowOff>
    </xdr:from>
    <xdr:to>
      <xdr:col>36</xdr:col>
      <xdr:colOff>38100</xdr:colOff>
      <xdr:row>33</xdr:row>
      <xdr:rowOff>152400</xdr:rowOff>
    </xdr:to>
    <xdr:sp>
      <xdr:nvSpPr>
        <xdr:cNvPr id="56" name="Text Box 236"/>
        <xdr:cNvSpPr txBox="1">
          <a:spLocks noChangeArrowheads="1"/>
        </xdr:cNvSpPr>
      </xdr:nvSpPr>
      <xdr:spPr>
        <a:xfrm>
          <a:off x="9115425" y="6848475"/>
          <a:ext cx="542925"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なし</a:t>
          </a:r>
        </a:p>
      </xdr:txBody>
    </xdr:sp>
    <xdr:clientData/>
  </xdr:twoCellAnchor>
  <xdr:twoCellAnchor>
    <xdr:from>
      <xdr:col>42</xdr:col>
      <xdr:colOff>28575</xdr:colOff>
      <xdr:row>32</xdr:row>
      <xdr:rowOff>190500</xdr:rowOff>
    </xdr:from>
    <xdr:to>
      <xdr:col>45</xdr:col>
      <xdr:colOff>142875</xdr:colOff>
      <xdr:row>33</xdr:row>
      <xdr:rowOff>200025</xdr:rowOff>
    </xdr:to>
    <xdr:sp>
      <xdr:nvSpPr>
        <xdr:cNvPr id="57" name="Text Box 1377"/>
        <xdr:cNvSpPr txBox="1">
          <a:spLocks noChangeArrowheads="1"/>
        </xdr:cNvSpPr>
      </xdr:nvSpPr>
      <xdr:spPr>
        <a:xfrm>
          <a:off x="11249025" y="6924675"/>
          <a:ext cx="91440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ｴﾄﾞｷｻﾊﾞﾝ</a:t>
          </a:r>
        </a:p>
      </xdr:txBody>
    </xdr:sp>
    <xdr:clientData/>
  </xdr:twoCellAnchor>
  <xdr:twoCellAnchor>
    <xdr:from>
      <xdr:col>47</xdr:col>
      <xdr:colOff>171450</xdr:colOff>
      <xdr:row>40</xdr:row>
      <xdr:rowOff>76200</xdr:rowOff>
    </xdr:from>
    <xdr:to>
      <xdr:col>48</xdr:col>
      <xdr:colOff>161925</xdr:colOff>
      <xdr:row>41</xdr:row>
      <xdr:rowOff>123825</xdr:rowOff>
    </xdr:to>
    <xdr:sp>
      <xdr:nvSpPr>
        <xdr:cNvPr id="58" name="Text Box 247"/>
        <xdr:cNvSpPr txBox="1">
          <a:spLocks noChangeArrowheads="1"/>
        </xdr:cNvSpPr>
      </xdr:nvSpPr>
      <xdr:spPr>
        <a:xfrm>
          <a:off x="12725400" y="8486775"/>
          <a:ext cx="2571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30</xdr:col>
      <xdr:colOff>142875</xdr:colOff>
      <xdr:row>40</xdr:row>
      <xdr:rowOff>57150</xdr:rowOff>
    </xdr:from>
    <xdr:to>
      <xdr:col>31</xdr:col>
      <xdr:colOff>133350</xdr:colOff>
      <xdr:row>41</xdr:row>
      <xdr:rowOff>152400</xdr:rowOff>
    </xdr:to>
    <xdr:sp>
      <xdr:nvSpPr>
        <xdr:cNvPr id="59" name="Text Box 247"/>
        <xdr:cNvSpPr txBox="1">
          <a:spLocks noChangeArrowheads="1"/>
        </xdr:cNvSpPr>
      </xdr:nvSpPr>
      <xdr:spPr>
        <a:xfrm>
          <a:off x="8162925" y="8467725"/>
          <a:ext cx="257175" cy="285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０</a:t>
          </a:r>
        </a:p>
      </xdr:txBody>
    </xdr:sp>
    <xdr:clientData/>
  </xdr:twoCellAnchor>
  <xdr:twoCellAnchor>
    <xdr:from>
      <xdr:col>33</xdr:col>
      <xdr:colOff>104775</xdr:colOff>
      <xdr:row>40</xdr:row>
      <xdr:rowOff>57150</xdr:rowOff>
    </xdr:from>
    <xdr:to>
      <xdr:col>34</xdr:col>
      <xdr:colOff>95250</xdr:colOff>
      <xdr:row>41</xdr:row>
      <xdr:rowOff>152400</xdr:rowOff>
    </xdr:to>
    <xdr:sp>
      <xdr:nvSpPr>
        <xdr:cNvPr id="60" name="Text Box 247"/>
        <xdr:cNvSpPr txBox="1">
          <a:spLocks noChangeArrowheads="1"/>
        </xdr:cNvSpPr>
      </xdr:nvSpPr>
      <xdr:spPr>
        <a:xfrm>
          <a:off x="8924925" y="8467725"/>
          <a:ext cx="257175" cy="285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１</a:t>
          </a:r>
        </a:p>
      </xdr:txBody>
    </xdr:sp>
    <xdr:clientData/>
  </xdr:twoCellAnchor>
  <xdr:twoCellAnchor>
    <xdr:from>
      <xdr:col>36</xdr:col>
      <xdr:colOff>161925</xdr:colOff>
      <xdr:row>40</xdr:row>
      <xdr:rowOff>57150</xdr:rowOff>
    </xdr:from>
    <xdr:to>
      <xdr:col>37</xdr:col>
      <xdr:colOff>152400</xdr:colOff>
      <xdr:row>41</xdr:row>
      <xdr:rowOff>152400</xdr:rowOff>
    </xdr:to>
    <xdr:sp>
      <xdr:nvSpPr>
        <xdr:cNvPr id="61" name="Text Box 247"/>
        <xdr:cNvSpPr txBox="1">
          <a:spLocks noChangeArrowheads="1"/>
        </xdr:cNvSpPr>
      </xdr:nvSpPr>
      <xdr:spPr>
        <a:xfrm>
          <a:off x="9782175" y="8467725"/>
          <a:ext cx="257175" cy="285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２</a:t>
          </a:r>
        </a:p>
      </xdr:txBody>
    </xdr:sp>
    <xdr:clientData/>
  </xdr:twoCellAnchor>
  <xdr:twoCellAnchor>
    <xdr:from>
      <xdr:col>39</xdr:col>
      <xdr:colOff>123825</xdr:colOff>
      <xdr:row>40</xdr:row>
      <xdr:rowOff>57150</xdr:rowOff>
    </xdr:from>
    <xdr:to>
      <xdr:col>40</xdr:col>
      <xdr:colOff>114300</xdr:colOff>
      <xdr:row>41</xdr:row>
      <xdr:rowOff>152400</xdr:rowOff>
    </xdr:to>
    <xdr:sp>
      <xdr:nvSpPr>
        <xdr:cNvPr id="62" name="Text Box 247"/>
        <xdr:cNvSpPr txBox="1">
          <a:spLocks noChangeArrowheads="1"/>
        </xdr:cNvSpPr>
      </xdr:nvSpPr>
      <xdr:spPr>
        <a:xfrm>
          <a:off x="10544175" y="8467725"/>
          <a:ext cx="257175" cy="285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３</a:t>
          </a:r>
        </a:p>
      </xdr:txBody>
    </xdr:sp>
    <xdr:clientData/>
  </xdr:twoCellAnchor>
  <xdr:twoCellAnchor>
    <xdr:from>
      <xdr:col>42</xdr:col>
      <xdr:colOff>76200</xdr:colOff>
      <xdr:row>40</xdr:row>
      <xdr:rowOff>57150</xdr:rowOff>
    </xdr:from>
    <xdr:to>
      <xdr:col>43</xdr:col>
      <xdr:colOff>66675</xdr:colOff>
      <xdr:row>41</xdr:row>
      <xdr:rowOff>152400</xdr:rowOff>
    </xdr:to>
    <xdr:sp>
      <xdr:nvSpPr>
        <xdr:cNvPr id="63" name="Text Box 247"/>
        <xdr:cNvSpPr txBox="1">
          <a:spLocks noChangeArrowheads="1"/>
        </xdr:cNvSpPr>
      </xdr:nvSpPr>
      <xdr:spPr>
        <a:xfrm>
          <a:off x="11296650" y="8467725"/>
          <a:ext cx="257175" cy="285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44</xdr:col>
      <xdr:colOff>257175</xdr:colOff>
      <xdr:row>40</xdr:row>
      <xdr:rowOff>57150</xdr:rowOff>
    </xdr:from>
    <xdr:to>
      <xdr:col>45</xdr:col>
      <xdr:colOff>238125</xdr:colOff>
      <xdr:row>41</xdr:row>
      <xdr:rowOff>152400</xdr:rowOff>
    </xdr:to>
    <xdr:sp>
      <xdr:nvSpPr>
        <xdr:cNvPr id="64" name="Text Box 247"/>
        <xdr:cNvSpPr txBox="1">
          <a:spLocks noChangeArrowheads="1"/>
        </xdr:cNvSpPr>
      </xdr:nvSpPr>
      <xdr:spPr>
        <a:xfrm>
          <a:off x="12011025" y="8467725"/>
          <a:ext cx="247650" cy="285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５</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161925</xdr:colOff>
      <xdr:row>51</xdr:row>
      <xdr:rowOff>0</xdr:rowOff>
    </xdr:from>
    <xdr:to>
      <xdr:col>37</xdr:col>
      <xdr:colOff>161925</xdr:colOff>
      <xdr:row>54</xdr:row>
      <xdr:rowOff>142875</xdr:rowOff>
    </xdr:to>
    <xdr:sp>
      <xdr:nvSpPr>
        <xdr:cNvPr id="1" name="Rectangle 26"/>
        <xdr:cNvSpPr>
          <a:spLocks/>
        </xdr:cNvSpPr>
      </xdr:nvSpPr>
      <xdr:spPr>
        <a:xfrm>
          <a:off x="5362575" y="9877425"/>
          <a:ext cx="2038350"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219075</xdr:colOff>
      <xdr:row>51</xdr:row>
      <xdr:rowOff>0</xdr:rowOff>
    </xdr:from>
    <xdr:to>
      <xdr:col>56</xdr:col>
      <xdr:colOff>19050</xdr:colOff>
      <xdr:row>54</xdr:row>
      <xdr:rowOff>142875</xdr:rowOff>
    </xdr:to>
    <xdr:sp>
      <xdr:nvSpPr>
        <xdr:cNvPr id="2" name="Rectangle 33"/>
        <xdr:cNvSpPr>
          <a:spLocks/>
        </xdr:cNvSpPr>
      </xdr:nvSpPr>
      <xdr:spPr>
        <a:xfrm>
          <a:off x="9801225" y="9877425"/>
          <a:ext cx="1943100"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180975</xdr:colOff>
      <xdr:row>51</xdr:row>
      <xdr:rowOff>0</xdr:rowOff>
    </xdr:from>
    <xdr:to>
      <xdr:col>75</xdr:col>
      <xdr:colOff>9525</xdr:colOff>
      <xdr:row>54</xdr:row>
      <xdr:rowOff>142875</xdr:rowOff>
    </xdr:to>
    <xdr:sp>
      <xdr:nvSpPr>
        <xdr:cNvPr id="3" name="Rectangle 47"/>
        <xdr:cNvSpPr>
          <a:spLocks/>
        </xdr:cNvSpPr>
      </xdr:nvSpPr>
      <xdr:spPr>
        <a:xfrm>
          <a:off x="14116050" y="9877425"/>
          <a:ext cx="1800225"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68</xdr:col>
      <xdr:colOff>47625</xdr:colOff>
      <xdr:row>39</xdr:row>
      <xdr:rowOff>38100</xdr:rowOff>
    </xdr:from>
    <xdr:to>
      <xdr:col>73</xdr:col>
      <xdr:colOff>190500</xdr:colOff>
      <xdr:row>45</xdr:row>
      <xdr:rowOff>38100</xdr:rowOff>
    </xdr:to>
    <xdr:pic>
      <xdr:nvPicPr>
        <xdr:cNvPr id="4" name="図 5" descr="mu_17.jpg"/>
        <xdr:cNvPicPr preferRelativeResize="1">
          <a:picLocks noChangeAspect="1"/>
        </xdr:cNvPicPr>
      </xdr:nvPicPr>
      <xdr:blipFill>
        <a:blip r:embed="rId1"/>
        <a:stretch>
          <a:fillRect/>
        </a:stretch>
      </xdr:blipFill>
      <xdr:spPr>
        <a:xfrm>
          <a:off x="14420850" y="7515225"/>
          <a:ext cx="1238250" cy="1200150"/>
        </a:xfrm>
        <a:prstGeom prst="rect">
          <a:avLst/>
        </a:prstGeom>
        <a:noFill/>
        <a:ln w="9525" cmpd="sng">
          <a:noFill/>
        </a:ln>
      </xdr:spPr>
    </xdr:pic>
    <xdr:clientData/>
  </xdr:twoCellAnchor>
  <xdr:twoCellAnchor editAs="oneCell">
    <xdr:from>
      <xdr:col>50</xdr:col>
      <xdr:colOff>38100</xdr:colOff>
      <xdr:row>25</xdr:row>
      <xdr:rowOff>47625</xdr:rowOff>
    </xdr:from>
    <xdr:to>
      <xdr:col>54</xdr:col>
      <xdr:colOff>152400</xdr:colOff>
      <xdr:row>30</xdr:row>
      <xdr:rowOff>133350</xdr:rowOff>
    </xdr:to>
    <xdr:pic>
      <xdr:nvPicPr>
        <xdr:cNvPr id="5" name="図 4" descr="mu_16.jpg"/>
        <xdr:cNvPicPr preferRelativeResize="1">
          <a:picLocks noChangeAspect="1"/>
        </xdr:cNvPicPr>
      </xdr:nvPicPr>
      <xdr:blipFill>
        <a:blip r:embed="rId2"/>
        <a:stretch>
          <a:fillRect/>
        </a:stretch>
      </xdr:blipFill>
      <xdr:spPr>
        <a:xfrm>
          <a:off x="10334625" y="4724400"/>
          <a:ext cx="1066800"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mcds-flsh001\Redirect\&#22320;&#22495;&#36899;&#25658;&#12497;&#12473;\&#22320;&#22495;&#36899;&#25658;&#12497;&#12473;&#31649;&#29702;&#22996;&#21729;&#20250;&#65288;&#24693;&#23551;&#65289;\&#26368;&#26032;&#22320;&#22495;&#36899;&#25658;&#12497;&#12473;\CVA_DB\Documents%20and%20Settings\Net364Kiss\Local%20Settings\Temporary%20Internet%20Files\OLKE\CD-R&#33075;&#21330;&#20013;&#22320;&#22495;&#36899;&#25658;&#12497;&#12473;%202009_07_01%20Ver2(&#25913;&#23450;&#266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mcds-flsh001\Redirect\&#22320;&#22495;&#36899;&#25658;&#12497;&#12473;\&#22320;&#22495;&#36899;&#25658;&#12497;&#12473;&#31649;&#29702;&#22996;&#21729;&#20250;&#65288;&#24693;&#23551;&#65289;\&#26368;&#26032;&#22320;&#22495;&#36899;&#25658;&#12497;&#12473;\CVA_DB\Documents%20and%20Settings\Net337Kiss\&#12487;&#12473;&#12463;&#12488;&#12483;&#12503;\(&#20849;&#36890;)&#35386;&#2602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D基本情報(1)"/>
      <sheetName val="CD基本情報"/>
      <sheetName val="CD要約用紙"/>
      <sheetName val="CDリハ経過"/>
      <sheetName val="CD栄養情報用紙"/>
      <sheetName val="基本情報"/>
      <sheetName val="要約用紙"/>
      <sheetName val="リハ経過"/>
      <sheetName val="栄養情報用紙"/>
    </sheetNames>
    <sheetDataSet>
      <sheetData sheetId="0">
        <row r="5">
          <cell r="BG5" t="str">
            <v>あり</v>
          </cell>
        </row>
        <row r="6">
          <cell r="BG6" t="str">
            <v>なし</v>
          </cell>
        </row>
        <row r="8">
          <cell r="BG8" t="str">
            <v>脳外科</v>
          </cell>
        </row>
        <row r="9">
          <cell r="BG9" t="str">
            <v>神経内科</v>
          </cell>
        </row>
        <row r="10">
          <cell r="BC10" t="str">
            <v>初発</v>
          </cell>
          <cell r="BG10" t="str">
            <v>内科</v>
          </cell>
        </row>
        <row r="11">
          <cell r="BC11" t="str">
            <v>再発</v>
          </cell>
          <cell r="BG11" t="str">
            <v>リハビリ科</v>
          </cell>
        </row>
        <row r="12">
          <cell r="BA12" t="str">
            <v>アテローム血栓性脳梗塞</v>
          </cell>
          <cell r="BG12" t="str">
            <v>その他</v>
          </cell>
        </row>
        <row r="13">
          <cell r="BA13" t="str">
            <v>ラクナ梗塞</v>
          </cell>
        </row>
        <row r="14">
          <cell r="BA14" t="str">
            <v>心原性脳塞栓症</v>
          </cell>
          <cell r="BG14" t="str">
            <v>在宅</v>
          </cell>
        </row>
        <row r="15">
          <cell r="BA15" t="str">
            <v>病型不明の脳梗塞</v>
          </cell>
          <cell r="BG15" t="str">
            <v>介護老人保健施設</v>
          </cell>
        </row>
        <row r="16">
          <cell r="BA16" t="str">
            <v>高血圧性脳内出血</v>
          </cell>
          <cell r="BG16" t="str">
            <v>特別養護老人ホーム</v>
          </cell>
        </row>
        <row r="17">
          <cell r="BA17" t="str">
            <v>クモ膜下出血</v>
          </cell>
          <cell r="BG17" t="str">
            <v>医療機関</v>
          </cell>
        </row>
        <row r="18">
          <cell r="BA18" t="str">
            <v>その他</v>
          </cell>
          <cell r="BG18" t="str">
            <v>その他</v>
          </cell>
        </row>
        <row r="19">
          <cell r="BA19" t="str">
            <v>視床出血</v>
          </cell>
        </row>
        <row r="20">
          <cell r="BA20" t="str">
            <v>被殻出血</v>
          </cell>
          <cell r="BG20" t="str">
            <v>良</v>
          </cell>
        </row>
        <row r="21">
          <cell r="BA21" t="str">
            <v>皮質下出血</v>
          </cell>
          <cell r="BG21" t="str">
            <v>不良</v>
          </cell>
        </row>
        <row r="22">
          <cell r="BA22" t="str">
            <v>小脳出血</v>
          </cell>
        </row>
        <row r="23">
          <cell r="BA23" t="str">
            <v>脳幹出血</v>
          </cell>
          <cell r="BG23" t="str">
            <v>妻</v>
          </cell>
          <cell r="BI23" t="str">
            <v>常時可</v>
          </cell>
        </row>
        <row r="24">
          <cell r="BG24" t="str">
            <v>夫</v>
          </cell>
          <cell r="BI24" t="str">
            <v>夜間のみ可</v>
          </cell>
        </row>
        <row r="25">
          <cell r="BA25" t="str">
            <v>脳動静脈奇形</v>
          </cell>
          <cell r="BG25" t="str">
            <v>母</v>
          </cell>
          <cell r="BI25" t="str">
            <v>条件付き可</v>
          </cell>
        </row>
        <row r="26">
          <cell r="BA26" t="str">
            <v>もやもや病</v>
          </cell>
          <cell r="BG26" t="str">
            <v>父</v>
          </cell>
          <cell r="BI26" t="str">
            <v>不可</v>
          </cell>
        </row>
        <row r="27">
          <cell r="BA27" t="str">
            <v>硬膜脳動静脈奇形</v>
          </cell>
          <cell r="BG27" t="str">
            <v>娘</v>
          </cell>
        </row>
        <row r="28">
          <cell r="BG28" t="str">
            <v>息子</v>
          </cell>
        </row>
        <row r="29">
          <cell r="BG29" t="str">
            <v>嫁</v>
          </cell>
        </row>
        <row r="30">
          <cell r="BG30" t="str">
            <v>婿</v>
          </cell>
        </row>
        <row r="31">
          <cell r="BG31" t="str">
            <v>親戚</v>
          </cell>
        </row>
        <row r="35">
          <cell r="BD35" t="str">
            <v>診療所外来</v>
          </cell>
          <cell r="BP35" t="str">
            <v>自宅</v>
          </cell>
        </row>
        <row r="36">
          <cell r="BD36" t="str">
            <v>病院外来</v>
          </cell>
          <cell r="BP36" t="str">
            <v>介護老人保健施設</v>
          </cell>
        </row>
        <row r="37">
          <cell r="BD37" t="str">
            <v>短期入所（生活・療養）</v>
          </cell>
          <cell r="BP37" t="str">
            <v>特別養護老人ホーム</v>
          </cell>
        </row>
        <row r="38">
          <cell r="BD38" t="str">
            <v>小規模多機能</v>
          </cell>
          <cell r="BP38" t="str">
            <v>転院（回復期施設基準届出病院）</v>
          </cell>
        </row>
        <row r="39">
          <cell r="BD39" t="str">
            <v>通所・介護リハビリテーション</v>
          </cell>
          <cell r="BP39" t="str">
            <v>転院（非届出病院）</v>
          </cell>
        </row>
        <row r="40">
          <cell r="BD40" t="str">
            <v>訪問看護・介護</v>
          </cell>
          <cell r="BP40" t="str">
            <v>転院（能登地域以外）</v>
          </cell>
        </row>
        <row r="41">
          <cell r="BD41" t="str">
            <v>訪問リハビリテーション</v>
          </cell>
          <cell r="BP41" t="str">
            <v>死亡退院</v>
          </cell>
        </row>
        <row r="42">
          <cell r="BD42" t="str">
            <v>訪問入浴</v>
          </cell>
          <cell r="BP42" t="str">
            <v>その他</v>
          </cell>
        </row>
        <row r="43">
          <cell r="BD43" t="str">
            <v>診療なし</v>
          </cell>
        </row>
        <row r="45">
          <cell r="BD45" t="str">
            <v>布団</v>
          </cell>
        </row>
        <row r="46">
          <cell r="BD46" t="str">
            <v>ベッド</v>
          </cell>
        </row>
        <row r="48">
          <cell r="BD48" t="str">
            <v>洋</v>
          </cell>
        </row>
        <row r="49">
          <cell r="BD49" t="str">
            <v>和</v>
          </cell>
        </row>
        <row r="51">
          <cell r="BH51" t="str">
            <v>終了可能</v>
          </cell>
        </row>
        <row r="52">
          <cell r="BH52" t="str">
            <v>継続（回復期へ）</v>
          </cell>
        </row>
        <row r="53">
          <cell r="BH53" t="str">
            <v>継続（維持期へ）</v>
          </cell>
        </row>
        <row r="55">
          <cell r="BH55" t="str">
            <v>復職</v>
          </cell>
        </row>
        <row r="56">
          <cell r="BH56" t="str">
            <v>転職</v>
          </cell>
        </row>
        <row r="57">
          <cell r="BH57" t="str">
            <v>無職</v>
          </cell>
        </row>
        <row r="60">
          <cell r="BD60" t="str">
            <v>あり</v>
          </cell>
          <cell r="BG60">
            <v>1</v>
          </cell>
          <cell r="BI60">
            <v>1</v>
          </cell>
        </row>
        <row r="61">
          <cell r="BD61" t="str">
            <v>なし</v>
          </cell>
          <cell r="BG61">
            <v>2</v>
          </cell>
          <cell r="BI61">
            <v>2</v>
          </cell>
        </row>
        <row r="62">
          <cell r="BD62" t="str">
            <v>申請中</v>
          </cell>
          <cell r="BI62">
            <v>3</v>
          </cell>
        </row>
        <row r="63">
          <cell r="BI63">
            <v>4</v>
          </cell>
        </row>
        <row r="64">
          <cell r="BI64">
            <v>5</v>
          </cell>
        </row>
        <row r="66">
          <cell r="BD66" t="str">
            <v>正常</v>
          </cell>
          <cell r="BG66" t="str">
            <v>正常</v>
          </cell>
        </row>
        <row r="67">
          <cell r="BD67" t="str">
            <v>J1</v>
          </cell>
          <cell r="BG67" t="str">
            <v>I</v>
          </cell>
        </row>
        <row r="68">
          <cell r="BD68" t="str">
            <v>J2</v>
          </cell>
          <cell r="BG68" t="str">
            <v>IIa</v>
          </cell>
        </row>
        <row r="69">
          <cell r="BD69" t="str">
            <v>A1</v>
          </cell>
          <cell r="BG69" t="str">
            <v>IIb</v>
          </cell>
        </row>
        <row r="70">
          <cell r="BD70" t="str">
            <v>A2</v>
          </cell>
          <cell r="BG70" t="str">
            <v>IIIa</v>
          </cell>
        </row>
        <row r="71">
          <cell r="BD71" t="str">
            <v>B1</v>
          </cell>
          <cell r="BG71" t="str">
            <v>IIIb</v>
          </cell>
        </row>
        <row r="72">
          <cell r="BD72" t="str">
            <v>B2</v>
          </cell>
          <cell r="BG72" t="str">
            <v>IV</v>
          </cell>
        </row>
        <row r="73">
          <cell r="BD73" t="str">
            <v>C1</v>
          </cell>
          <cell r="BG73" t="str">
            <v>M</v>
          </cell>
        </row>
        <row r="74">
          <cell r="BD74" t="str">
            <v>C2</v>
          </cell>
        </row>
        <row r="76">
          <cell r="BD76" t="str">
            <v>自立</v>
          </cell>
          <cell r="BF76" t="str">
            <v>臥床</v>
          </cell>
          <cell r="BH76" t="str">
            <v>右</v>
          </cell>
          <cell r="BI76" t="str">
            <v>不変</v>
          </cell>
        </row>
        <row r="77">
          <cell r="BD77" t="str">
            <v>介助</v>
          </cell>
          <cell r="BF77" t="str">
            <v>車椅子</v>
          </cell>
          <cell r="BH77" t="str">
            <v>左</v>
          </cell>
          <cell r="BI77" t="str">
            <v>改善</v>
          </cell>
        </row>
        <row r="78">
          <cell r="BF78" t="str">
            <v>歩行</v>
          </cell>
          <cell r="BI78" t="str">
            <v>悪化</v>
          </cell>
        </row>
      </sheetData>
      <sheetData sheetId="2">
        <row r="28">
          <cell r="CF28">
            <v>0</v>
          </cell>
          <cell r="CG28">
            <v>1</v>
          </cell>
          <cell r="CH28">
            <v>0</v>
          </cell>
          <cell r="CI28" t="str">
            <v>I</v>
          </cell>
          <cell r="CJ28" t="str">
            <v>I</v>
          </cell>
          <cell r="CK28" t="str">
            <v>Ia</v>
          </cell>
        </row>
        <row r="29">
          <cell r="CF29">
            <v>1</v>
          </cell>
          <cell r="CG29">
            <v>2</v>
          </cell>
          <cell r="CH29">
            <v>1</v>
          </cell>
          <cell r="CI29" t="str">
            <v>II</v>
          </cell>
          <cell r="CJ29" t="str">
            <v>IIa</v>
          </cell>
          <cell r="CK29" t="str">
            <v>Ib</v>
          </cell>
        </row>
        <row r="30">
          <cell r="CF30">
            <v>2</v>
          </cell>
          <cell r="CG30">
            <v>3</v>
          </cell>
          <cell r="CH30">
            <v>2</v>
          </cell>
          <cell r="CI30" t="str">
            <v>III</v>
          </cell>
          <cell r="CJ30" t="str">
            <v>IIb</v>
          </cell>
          <cell r="CK30" t="str">
            <v>Iia</v>
          </cell>
        </row>
        <row r="31">
          <cell r="CF31">
            <v>3</v>
          </cell>
          <cell r="CG31">
            <v>10</v>
          </cell>
          <cell r="CH31">
            <v>3</v>
          </cell>
          <cell r="CI31" t="str">
            <v>IV</v>
          </cell>
          <cell r="CJ31" t="str">
            <v>IIIa</v>
          </cell>
          <cell r="CK31" t="str">
            <v>IIb</v>
          </cell>
        </row>
        <row r="32">
          <cell r="CF32">
            <v>4</v>
          </cell>
          <cell r="CG32">
            <v>20</v>
          </cell>
          <cell r="CH32">
            <v>4</v>
          </cell>
          <cell r="CI32" t="str">
            <v>V</v>
          </cell>
          <cell r="CJ32" t="str">
            <v>IIIb</v>
          </cell>
          <cell r="CK32" t="str">
            <v>IIIa</v>
          </cell>
        </row>
        <row r="33">
          <cell r="CF33">
            <v>5</v>
          </cell>
          <cell r="CG33">
            <v>30</v>
          </cell>
          <cell r="CH33">
            <v>5</v>
          </cell>
          <cell r="CJ33" t="str">
            <v>IVa</v>
          </cell>
          <cell r="CK33" t="str">
            <v>IIIb</v>
          </cell>
        </row>
        <row r="34">
          <cell r="CF34">
            <v>6</v>
          </cell>
          <cell r="CG34">
            <v>100</v>
          </cell>
          <cell r="CH34">
            <v>6</v>
          </cell>
          <cell r="CJ34" t="str">
            <v>IVb</v>
          </cell>
        </row>
        <row r="35">
          <cell r="CF35">
            <v>7</v>
          </cell>
          <cell r="CG35">
            <v>200</v>
          </cell>
          <cell r="CH35">
            <v>7</v>
          </cell>
          <cell r="CJ35" t="str">
            <v>Va</v>
          </cell>
        </row>
        <row r="36">
          <cell r="CF36">
            <v>8</v>
          </cell>
          <cell r="CG36">
            <v>300</v>
          </cell>
          <cell r="CH36">
            <v>8</v>
          </cell>
          <cell r="CJ36" t="str">
            <v>Vb</v>
          </cell>
        </row>
        <row r="37">
          <cell r="CF37">
            <v>9</v>
          </cell>
          <cell r="CH37">
            <v>9</v>
          </cell>
        </row>
        <row r="38">
          <cell r="CF38">
            <v>10</v>
          </cell>
          <cell r="CH38">
            <v>10</v>
          </cell>
        </row>
        <row r="39">
          <cell r="CF39">
            <v>11</v>
          </cell>
          <cell r="CH39">
            <v>11</v>
          </cell>
        </row>
        <row r="40">
          <cell r="CF40">
            <v>12</v>
          </cell>
          <cell r="CH40">
            <v>12</v>
          </cell>
        </row>
        <row r="41">
          <cell r="CF41">
            <v>13</v>
          </cell>
          <cell r="CH41">
            <v>13</v>
          </cell>
        </row>
        <row r="42">
          <cell r="CH42">
            <v>14</v>
          </cell>
        </row>
        <row r="43">
          <cell r="CH43">
            <v>15</v>
          </cell>
        </row>
        <row r="44">
          <cell r="CH44">
            <v>16</v>
          </cell>
        </row>
        <row r="45">
          <cell r="CH45">
            <v>17</v>
          </cell>
        </row>
        <row r="46">
          <cell r="CH46">
            <v>18</v>
          </cell>
        </row>
        <row r="47">
          <cell r="CH47">
            <v>18</v>
          </cell>
        </row>
        <row r="48">
          <cell r="CH48">
            <v>20</v>
          </cell>
        </row>
        <row r="49">
          <cell r="CH49">
            <v>21</v>
          </cell>
        </row>
        <row r="50">
          <cell r="CH50">
            <v>22</v>
          </cell>
        </row>
        <row r="51">
          <cell r="CH51">
            <v>23</v>
          </cell>
        </row>
        <row r="52">
          <cell r="CH52">
            <v>24</v>
          </cell>
        </row>
        <row r="53">
          <cell r="CH53">
            <v>25</v>
          </cell>
        </row>
        <row r="54">
          <cell r="CH54">
            <v>26</v>
          </cell>
        </row>
        <row r="55">
          <cell r="CH55">
            <v>27</v>
          </cell>
        </row>
        <row r="56">
          <cell r="CH56">
            <v>28</v>
          </cell>
        </row>
        <row r="57">
          <cell r="CH57">
            <v>29</v>
          </cell>
        </row>
        <row r="58">
          <cell r="CH58">
            <v>30</v>
          </cell>
        </row>
        <row r="59">
          <cell r="CH59">
            <v>31</v>
          </cell>
        </row>
        <row r="60">
          <cell r="CH60">
            <v>32</v>
          </cell>
        </row>
        <row r="61">
          <cell r="CH61">
            <v>33</v>
          </cell>
        </row>
        <row r="62">
          <cell r="CH62">
            <v>34</v>
          </cell>
        </row>
        <row r="63">
          <cell r="CH63">
            <v>35</v>
          </cell>
        </row>
        <row r="64">
          <cell r="CH64">
            <v>37</v>
          </cell>
        </row>
        <row r="65">
          <cell r="CH65">
            <v>38</v>
          </cell>
        </row>
        <row r="66">
          <cell r="CH66">
            <v>39</v>
          </cell>
        </row>
        <row r="67">
          <cell r="CH67">
            <v>40</v>
          </cell>
        </row>
        <row r="68">
          <cell r="CH68">
            <v>41</v>
          </cell>
        </row>
        <row r="69">
          <cell r="CH69">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題目"/>
      <sheetName val="患者情報"/>
      <sheetName val="マスタ"/>
    </sheetNames>
    <sheetDataSet>
      <sheetData sheetId="2">
        <row r="2">
          <cell r="A2" t="str">
            <v>上肢</v>
          </cell>
        </row>
        <row r="4">
          <cell r="A4" t="str">
            <v>脊椎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HL254"/>
  <sheetViews>
    <sheetView zoomScale="120" zoomScaleNormal="120" zoomScalePageLayoutView="0" workbookViewId="0" topLeftCell="A1">
      <selection activeCell="B2" sqref="B2:AI2"/>
    </sheetView>
  </sheetViews>
  <sheetFormatPr defaultColWidth="9.00390625" defaultRowHeight="13.5"/>
  <cols>
    <col min="1" max="84" width="3.125" style="195" customWidth="1"/>
    <col min="85" max="85" width="3.75390625" style="196" customWidth="1"/>
    <col min="86" max="86" width="4.375" style="196" customWidth="1"/>
    <col min="87" max="89" width="4.25390625" style="196" customWidth="1"/>
    <col min="90" max="91" width="9.00390625" style="195" customWidth="1"/>
    <col min="92" max="92" width="4.375" style="195" customWidth="1"/>
    <col min="93" max="93" width="4.75390625" style="195" customWidth="1"/>
    <col min="94" max="94" width="4.125" style="195" customWidth="1"/>
    <col min="95" max="95" width="6.25390625" style="195" customWidth="1"/>
    <col min="96" max="100" width="7.25390625" style="195" customWidth="1"/>
    <col min="101" max="103" width="4.125" style="195" customWidth="1"/>
    <col min="104" max="104" width="5.625" style="195" bestFit="1" customWidth="1"/>
    <col min="105" max="105" width="5.50390625" style="195" bestFit="1" customWidth="1"/>
    <col min="106" max="109" width="4.125" style="195" customWidth="1"/>
    <col min="110" max="120" width="4.625" style="195" customWidth="1"/>
    <col min="121" max="16384" width="9.00390625" style="195" customWidth="1"/>
  </cols>
  <sheetData>
    <row r="1" spans="150:172" ht="14.25">
      <c r="ET1" s="197"/>
      <c r="EV1" s="198"/>
      <c r="EX1" s="198"/>
      <c r="EY1" s="198"/>
      <c r="EZ1" s="198"/>
      <c r="FA1" s="233"/>
      <c r="FL1" s="196"/>
      <c r="FM1" s="196"/>
      <c r="FN1" s="196"/>
      <c r="FO1" s="196"/>
      <c r="FP1" s="196"/>
    </row>
    <row r="2" spans="2:157" ht="28.5" customHeight="1">
      <c r="B2" s="674" t="s">
        <v>61</v>
      </c>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6"/>
      <c r="ET2" s="197"/>
      <c r="EV2" s="199"/>
      <c r="EW2" s="199"/>
      <c r="EX2" s="198"/>
      <c r="EY2" s="196"/>
      <c r="EZ2" s="198"/>
      <c r="FA2" s="233"/>
    </row>
    <row r="3" spans="2:157" ht="14.25">
      <c r="B3" s="200"/>
      <c r="C3" s="201"/>
      <c r="D3" s="201"/>
      <c r="E3" s="201"/>
      <c r="F3" s="201"/>
      <c r="G3" s="201"/>
      <c r="H3" s="201"/>
      <c r="I3" s="201"/>
      <c r="J3" s="201"/>
      <c r="K3" s="202"/>
      <c r="L3" s="202"/>
      <c r="M3" s="202"/>
      <c r="N3" s="202"/>
      <c r="O3" s="202"/>
      <c r="P3" s="202"/>
      <c r="Q3" s="202"/>
      <c r="R3" s="202"/>
      <c r="S3" s="202"/>
      <c r="T3" s="202"/>
      <c r="U3" s="201"/>
      <c r="V3" s="201"/>
      <c r="W3" s="201"/>
      <c r="X3" s="201"/>
      <c r="Y3" s="201"/>
      <c r="Z3" s="201"/>
      <c r="AA3" s="201"/>
      <c r="AB3" s="201"/>
      <c r="AC3" s="201"/>
      <c r="AD3" s="201"/>
      <c r="AE3" s="201"/>
      <c r="AF3" s="201"/>
      <c r="AG3" s="201"/>
      <c r="AH3" s="201"/>
      <c r="AI3" s="203"/>
      <c r="ET3" s="197"/>
      <c r="EV3" s="199"/>
      <c r="EW3" s="199"/>
      <c r="EX3" s="198"/>
      <c r="EY3" s="196"/>
      <c r="EZ3" s="198"/>
      <c r="FA3" s="233"/>
    </row>
    <row r="4" spans="2:156" ht="14.25">
      <c r="B4" s="200"/>
      <c r="C4" s="610" t="s">
        <v>821</v>
      </c>
      <c r="D4" s="610"/>
      <c r="E4" s="703">
        <f>'基本情報'!N10</f>
        <v>0</v>
      </c>
      <c r="F4" s="703"/>
      <c r="G4" s="703"/>
      <c r="H4" s="703"/>
      <c r="I4" s="204"/>
      <c r="J4" s="610" t="s">
        <v>822</v>
      </c>
      <c r="K4" s="610"/>
      <c r="L4" s="610">
        <f>'基本情報'!AB9</f>
        <v>0</v>
      </c>
      <c r="M4" s="610"/>
      <c r="N4" s="205"/>
      <c r="O4" s="610" t="s">
        <v>823</v>
      </c>
      <c r="P4" s="610"/>
      <c r="Q4" s="610">
        <f>'基本情報'!AV9</f>
      </c>
      <c r="R4" s="610"/>
      <c r="S4" s="204" t="s">
        <v>1097</v>
      </c>
      <c r="T4" s="202"/>
      <c r="U4" s="202"/>
      <c r="V4" s="201"/>
      <c r="W4" s="201"/>
      <c r="X4" s="201"/>
      <c r="Y4" s="201"/>
      <c r="Z4" s="201"/>
      <c r="AA4" s="201"/>
      <c r="AB4" s="201"/>
      <c r="AC4" s="201"/>
      <c r="AD4" s="201"/>
      <c r="AE4" s="201"/>
      <c r="AF4" s="201"/>
      <c r="AG4" s="201"/>
      <c r="AH4" s="201"/>
      <c r="AI4" s="203"/>
      <c r="ET4" s="197"/>
      <c r="EV4" s="199"/>
      <c r="EW4" s="199"/>
      <c r="EX4" s="198"/>
      <c r="EY4" s="196"/>
      <c r="EZ4" s="198"/>
    </row>
    <row r="5" spans="2:156" ht="13.5">
      <c r="B5" s="200"/>
      <c r="C5" s="205"/>
      <c r="D5" s="205"/>
      <c r="E5" s="205"/>
      <c r="F5" s="205"/>
      <c r="G5" s="205"/>
      <c r="H5" s="205"/>
      <c r="I5" s="205"/>
      <c r="J5" s="205"/>
      <c r="K5" s="205"/>
      <c r="L5" s="205"/>
      <c r="M5" s="205"/>
      <c r="N5" s="205"/>
      <c r="O5" s="205"/>
      <c r="P5" s="205"/>
      <c r="Q5" s="205"/>
      <c r="R5" s="205"/>
      <c r="S5" s="205"/>
      <c r="T5" s="205"/>
      <c r="U5" s="205"/>
      <c r="V5" s="201"/>
      <c r="W5" s="201"/>
      <c r="X5" s="201"/>
      <c r="Y5" s="201"/>
      <c r="Z5" s="201"/>
      <c r="AA5" s="201"/>
      <c r="AB5" s="201"/>
      <c r="AC5" s="201"/>
      <c r="AD5" s="201"/>
      <c r="AE5" s="201"/>
      <c r="AF5" s="201"/>
      <c r="AG5" s="201"/>
      <c r="AH5" s="201"/>
      <c r="AI5" s="203"/>
      <c r="EV5" s="199"/>
      <c r="EW5" s="199"/>
      <c r="EX5" s="198"/>
      <c r="EY5" s="196"/>
      <c r="EZ5" s="198"/>
    </row>
    <row r="6" spans="2:156" ht="20.25" customHeight="1">
      <c r="B6" s="206"/>
      <c r="C6" s="651" t="s">
        <v>832</v>
      </c>
      <c r="D6" s="651"/>
      <c r="E6" s="651"/>
      <c r="F6" s="651"/>
      <c r="G6" s="651"/>
      <c r="H6" s="651"/>
      <c r="I6" s="682"/>
      <c r="J6" s="682"/>
      <c r="K6" s="682"/>
      <c r="L6" s="682"/>
      <c r="M6" s="682"/>
      <c r="N6" s="682"/>
      <c r="O6" s="682"/>
      <c r="P6" s="682"/>
      <c r="Q6" s="201"/>
      <c r="R6" s="201"/>
      <c r="S6" s="201"/>
      <c r="T6" s="201"/>
      <c r="U6" s="201"/>
      <c r="V6" s="201"/>
      <c r="W6" s="201"/>
      <c r="X6" s="201"/>
      <c r="Y6" s="201"/>
      <c r="Z6" s="201"/>
      <c r="AA6" s="201"/>
      <c r="AB6" s="201"/>
      <c r="AC6" s="201"/>
      <c r="AD6" s="202"/>
      <c r="AE6" s="202"/>
      <c r="AF6" s="202"/>
      <c r="AG6" s="202"/>
      <c r="AH6" s="202"/>
      <c r="AI6" s="203"/>
      <c r="AJ6" s="207"/>
      <c r="AK6" s="207"/>
      <c r="AL6" s="207"/>
      <c r="AM6" s="207"/>
      <c r="AN6" s="207"/>
      <c r="AO6" s="207"/>
      <c r="AS6" s="207"/>
      <c r="ET6" s="197"/>
      <c r="EV6" s="199"/>
      <c r="EW6" s="199"/>
      <c r="EX6" s="199"/>
      <c r="EY6" s="196"/>
      <c r="EZ6" s="198"/>
    </row>
    <row r="7" spans="2:156" ht="20.25" customHeight="1">
      <c r="B7" s="206"/>
      <c r="C7" s="651" t="s">
        <v>837</v>
      </c>
      <c r="D7" s="651"/>
      <c r="E7" s="651"/>
      <c r="F7" s="651"/>
      <c r="G7" s="651"/>
      <c r="H7" s="651"/>
      <c r="I7" s="683"/>
      <c r="J7" s="684"/>
      <c r="K7" s="684"/>
      <c r="L7" s="684"/>
      <c r="M7" s="684"/>
      <c r="N7" s="684"/>
      <c r="O7" s="684"/>
      <c r="P7" s="684"/>
      <c r="Q7" s="201"/>
      <c r="R7" s="201"/>
      <c r="S7" s="201"/>
      <c r="T7" s="201"/>
      <c r="U7" s="201"/>
      <c r="V7" s="201"/>
      <c r="W7" s="201"/>
      <c r="X7" s="201"/>
      <c r="Y7" s="201"/>
      <c r="Z7" s="201"/>
      <c r="AA7" s="201"/>
      <c r="AB7" s="201"/>
      <c r="AC7" s="201"/>
      <c r="AD7" s="202"/>
      <c r="AE7" s="202"/>
      <c r="AF7" s="694" t="s">
        <v>1256</v>
      </c>
      <c r="AG7" s="694"/>
      <c r="AH7" s="694"/>
      <c r="AI7" s="208"/>
      <c r="AJ7" s="207"/>
      <c r="AK7" s="207"/>
      <c r="AL7" s="207"/>
      <c r="AM7" s="207"/>
      <c r="AN7" s="207"/>
      <c r="AO7" s="207"/>
      <c r="AP7" s="207"/>
      <c r="AQ7" s="207"/>
      <c r="AR7" s="207"/>
      <c r="AS7" s="207"/>
      <c r="AT7" s="207"/>
      <c r="AU7" s="207"/>
      <c r="AV7" s="207"/>
      <c r="AW7" s="207"/>
      <c r="AX7" s="207"/>
      <c r="AY7" s="207"/>
      <c r="CO7" s="692" t="s">
        <v>903</v>
      </c>
      <c r="CP7" s="692"/>
      <c r="CQ7" s="692"/>
      <c r="CR7" s="692"/>
      <c r="CS7" s="692"/>
      <c r="CT7" s="692"/>
      <c r="EQ7" s="233"/>
      <c r="ET7" s="197"/>
      <c r="EV7" s="199"/>
      <c r="EW7" s="199"/>
      <c r="EX7" s="199"/>
      <c r="EY7" s="196"/>
      <c r="EZ7" s="199"/>
    </row>
    <row r="8" spans="2:156" ht="20.25" customHeight="1">
      <c r="B8" s="206"/>
      <c r="C8" s="651" t="s">
        <v>841</v>
      </c>
      <c r="D8" s="651"/>
      <c r="E8" s="651"/>
      <c r="F8" s="651"/>
      <c r="G8" s="651"/>
      <c r="H8" s="651"/>
      <c r="I8" s="681"/>
      <c r="J8" s="681"/>
      <c r="K8" s="681"/>
      <c r="L8" s="681"/>
      <c r="M8" s="681"/>
      <c r="N8" s="681"/>
      <c r="O8" s="681"/>
      <c r="P8" s="681"/>
      <c r="Q8" s="201"/>
      <c r="R8" s="201"/>
      <c r="S8" s="201"/>
      <c r="T8" s="201"/>
      <c r="U8" s="201"/>
      <c r="V8" s="201"/>
      <c r="W8" s="201"/>
      <c r="X8" s="201"/>
      <c r="Y8" s="201"/>
      <c r="Z8" s="201"/>
      <c r="AA8" s="201"/>
      <c r="AB8" s="201"/>
      <c r="AC8" s="201"/>
      <c r="AD8" s="202"/>
      <c r="AE8" s="202"/>
      <c r="AF8" s="695" t="s">
        <v>48</v>
      </c>
      <c r="AG8" s="695"/>
      <c r="AH8" s="695"/>
      <c r="AI8" s="203"/>
      <c r="AJ8" s="207"/>
      <c r="AK8" s="207"/>
      <c r="AL8" s="207"/>
      <c r="AM8" s="207"/>
      <c r="AS8" s="207"/>
      <c r="CO8" s="627" t="s">
        <v>842</v>
      </c>
      <c r="CP8" s="627"/>
      <c r="CQ8" s="677" t="s">
        <v>843</v>
      </c>
      <c r="CR8" s="678"/>
      <c r="CS8" s="693" t="s">
        <v>1284</v>
      </c>
      <c r="CT8" s="689"/>
      <c r="EQ8" s="233"/>
      <c r="ET8" s="197"/>
      <c r="EV8" s="199"/>
      <c r="EW8" s="199"/>
      <c r="EX8" s="199"/>
      <c r="EY8" s="196"/>
      <c r="EZ8" s="199"/>
    </row>
    <row r="9" spans="2:156" ht="20.25" customHeight="1">
      <c r="B9" s="206"/>
      <c r="C9" s="687" t="s">
        <v>1288</v>
      </c>
      <c r="D9" s="651"/>
      <c r="E9" s="651"/>
      <c r="F9" s="651"/>
      <c r="G9" s="651"/>
      <c r="H9" s="651"/>
      <c r="I9" s="682"/>
      <c r="J9" s="682"/>
      <c r="K9" s="682"/>
      <c r="L9" s="682"/>
      <c r="M9" s="682"/>
      <c r="N9" s="682"/>
      <c r="O9" s="682"/>
      <c r="P9" s="682"/>
      <c r="Q9" s="201"/>
      <c r="R9" s="201"/>
      <c r="S9" s="201"/>
      <c r="T9" s="201"/>
      <c r="U9" s="201"/>
      <c r="V9" s="201"/>
      <c r="W9" s="201"/>
      <c r="X9" s="201"/>
      <c r="Y9" s="201"/>
      <c r="Z9" s="201"/>
      <c r="AA9" s="201"/>
      <c r="AB9" s="201"/>
      <c r="AC9" s="201"/>
      <c r="AD9" s="202"/>
      <c r="AE9" s="202"/>
      <c r="AF9" s="696" t="s">
        <v>114</v>
      </c>
      <c r="AG9" s="696"/>
      <c r="AH9" s="696"/>
      <c r="AI9" s="208"/>
      <c r="AJ9" s="207"/>
      <c r="AK9" s="207"/>
      <c r="AL9" s="207"/>
      <c r="AM9" s="207"/>
      <c r="AQ9" s="207"/>
      <c r="AR9" s="207"/>
      <c r="AS9" s="207"/>
      <c r="CO9" s="627" t="s">
        <v>847</v>
      </c>
      <c r="CP9" s="627"/>
      <c r="CQ9" s="677">
        <v>15</v>
      </c>
      <c r="CR9" s="678"/>
      <c r="CS9" s="688" t="s">
        <v>848</v>
      </c>
      <c r="CT9" s="689"/>
      <c r="ET9" s="197"/>
      <c r="EV9" s="199"/>
      <c r="EW9" s="199"/>
      <c r="EX9" s="199"/>
      <c r="EY9" s="196"/>
      <c r="EZ9" s="199"/>
    </row>
    <row r="10" spans="2:156" ht="20.25" customHeight="1">
      <c r="B10" s="206"/>
      <c r="C10" s="687" t="s">
        <v>1289</v>
      </c>
      <c r="D10" s="651"/>
      <c r="E10" s="651"/>
      <c r="F10" s="651"/>
      <c r="G10" s="651"/>
      <c r="H10" s="651"/>
      <c r="I10" s="685"/>
      <c r="J10" s="686"/>
      <c r="K10" s="686"/>
      <c r="L10" s="686"/>
      <c r="M10" s="686"/>
      <c r="N10" s="686"/>
      <c r="O10" s="686"/>
      <c r="P10" s="686"/>
      <c r="Q10" s="201"/>
      <c r="R10" s="201"/>
      <c r="S10" s="201"/>
      <c r="T10" s="201"/>
      <c r="U10" s="201"/>
      <c r="V10" s="201"/>
      <c r="W10" s="201"/>
      <c r="X10" s="201"/>
      <c r="Y10" s="201"/>
      <c r="Z10" s="201"/>
      <c r="AA10" s="201"/>
      <c r="AB10" s="201"/>
      <c r="AC10" s="201"/>
      <c r="AD10" s="201"/>
      <c r="AE10" s="201"/>
      <c r="AF10" s="697" t="s">
        <v>1042</v>
      </c>
      <c r="AG10" s="697"/>
      <c r="AH10" s="697"/>
      <c r="AI10" s="203"/>
      <c r="AJ10" s="207"/>
      <c r="AK10" s="207"/>
      <c r="AL10" s="207"/>
      <c r="AM10" s="207"/>
      <c r="AQ10" s="207"/>
      <c r="AR10" s="207"/>
      <c r="AS10" s="207"/>
      <c r="CO10" s="627" t="s">
        <v>852</v>
      </c>
      <c r="CP10" s="627"/>
      <c r="CQ10" s="677" t="s">
        <v>853</v>
      </c>
      <c r="CR10" s="678"/>
      <c r="CS10" s="688" t="s">
        <v>848</v>
      </c>
      <c r="CT10" s="689"/>
      <c r="EV10" s="199"/>
      <c r="EW10" s="199"/>
      <c r="EX10" s="196"/>
      <c r="EY10" s="196"/>
      <c r="EZ10" s="196"/>
    </row>
    <row r="11" spans="2:156" ht="20.25" customHeight="1">
      <c r="B11" s="206"/>
      <c r="C11" s="651" t="s">
        <v>854</v>
      </c>
      <c r="D11" s="651"/>
      <c r="E11" s="651"/>
      <c r="F11" s="651"/>
      <c r="G11" s="651"/>
      <c r="H11" s="651"/>
      <c r="I11" s="702"/>
      <c r="J11" s="702"/>
      <c r="K11" s="702"/>
      <c r="L11" s="702"/>
      <c r="M11" s="702"/>
      <c r="N11" s="702"/>
      <c r="O11" s="702"/>
      <c r="P11" s="702"/>
      <c r="Q11" s="201"/>
      <c r="R11" s="629" t="s">
        <v>748</v>
      </c>
      <c r="S11" s="680"/>
      <c r="T11" s="742"/>
      <c r="U11" s="706"/>
      <c r="V11" s="201"/>
      <c r="W11" s="201"/>
      <c r="X11" s="201"/>
      <c r="Y11" s="201"/>
      <c r="Z11" s="201"/>
      <c r="AA11" s="201"/>
      <c r="AB11" s="201"/>
      <c r="AC11" s="201"/>
      <c r="AD11" s="201"/>
      <c r="AE11" s="201"/>
      <c r="AF11" s="201"/>
      <c r="AG11" s="201"/>
      <c r="AH11" s="201"/>
      <c r="AI11" s="203"/>
      <c r="CO11" s="627" t="s">
        <v>855</v>
      </c>
      <c r="CP11" s="627"/>
      <c r="CQ11" s="677" t="s">
        <v>853</v>
      </c>
      <c r="CR11" s="678"/>
      <c r="CS11" s="688" t="s">
        <v>856</v>
      </c>
      <c r="CT11" s="689"/>
      <c r="EV11" s="196"/>
      <c r="EW11" s="199"/>
      <c r="EX11" s="196"/>
      <c r="EY11" s="196"/>
      <c r="EZ11" s="196"/>
    </row>
    <row r="12" spans="2:156" ht="20.25" customHeight="1">
      <c r="B12" s="206"/>
      <c r="C12" s="746" t="s">
        <v>1656</v>
      </c>
      <c r="D12" s="747"/>
      <c r="E12" s="747"/>
      <c r="F12" s="747"/>
      <c r="G12" s="747"/>
      <c r="H12" s="748"/>
      <c r="I12" s="744"/>
      <c r="J12" s="745"/>
      <c r="K12" s="745"/>
      <c r="L12" s="745"/>
      <c r="M12" s="745"/>
      <c r="N12" s="745"/>
      <c r="O12" s="745"/>
      <c r="P12" s="680"/>
      <c r="Q12" s="201"/>
      <c r="R12" s="515"/>
      <c r="S12" s="516"/>
      <c r="T12" s="516"/>
      <c r="U12" s="516"/>
      <c r="V12" s="201"/>
      <c r="W12" s="201"/>
      <c r="X12" s="201"/>
      <c r="Y12" s="201"/>
      <c r="Z12" s="201"/>
      <c r="AA12" s="201"/>
      <c r="AB12" s="201"/>
      <c r="AC12" s="201"/>
      <c r="AD12" s="201"/>
      <c r="AE12" s="201"/>
      <c r="AF12" s="201"/>
      <c r="AG12" s="201"/>
      <c r="AH12" s="201"/>
      <c r="AI12" s="203"/>
      <c r="CO12" s="627" t="s">
        <v>858</v>
      </c>
      <c r="CP12" s="627"/>
      <c r="CQ12" s="690" t="s">
        <v>904</v>
      </c>
      <c r="CR12" s="691"/>
      <c r="CS12" s="688" t="s">
        <v>859</v>
      </c>
      <c r="CT12" s="689"/>
      <c r="EV12" s="196"/>
      <c r="EW12" s="199"/>
      <c r="EX12" s="196"/>
      <c r="EY12" s="196"/>
      <c r="EZ12" s="196"/>
    </row>
    <row r="13" spans="2:156" ht="20.25" customHeight="1">
      <c r="B13" s="206"/>
      <c r="C13" s="679" t="s">
        <v>857</v>
      </c>
      <c r="D13" s="679"/>
      <c r="E13" s="679"/>
      <c r="F13" s="679"/>
      <c r="G13" s="679"/>
      <c r="H13" s="679"/>
      <c r="I13" s="687"/>
      <c r="J13" s="687"/>
      <c r="K13" s="687"/>
      <c r="L13" s="687"/>
      <c r="M13" s="687"/>
      <c r="N13" s="687"/>
      <c r="O13" s="687"/>
      <c r="P13" s="687"/>
      <c r="Q13" s="205">
        <f>IF(I11="高血圧性脳内出血","←出血部位をプルダウンメニューから選択して下さい","")</f>
      </c>
      <c r="R13" s="201"/>
      <c r="S13" s="201"/>
      <c r="T13" s="201"/>
      <c r="U13" s="201"/>
      <c r="V13" s="201"/>
      <c r="W13" s="201"/>
      <c r="X13" s="201"/>
      <c r="Y13" s="201"/>
      <c r="Z13" s="201"/>
      <c r="AA13" s="201"/>
      <c r="AB13" s="201"/>
      <c r="AC13" s="201"/>
      <c r="AD13" s="201"/>
      <c r="AE13" s="201"/>
      <c r="AF13" s="201"/>
      <c r="AG13" s="201"/>
      <c r="AH13" s="201"/>
      <c r="AI13" s="203"/>
      <c r="CO13" s="627" t="s">
        <v>861</v>
      </c>
      <c r="CP13" s="627"/>
      <c r="CQ13" s="690" t="s">
        <v>905</v>
      </c>
      <c r="CR13" s="691"/>
      <c r="CS13" s="688" t="s">
        <v>859</v>
      </c>
      <c r="CT13" s="689"/>
      <c r="EV13" s="196"/>
      <c r="EW13" s="199"/>
      <c r="EX13" s="196"/>
      <c r="EY13" s="196"/>
      <c r="EZ13" s="196"/>
    </row>
    <row r="14" spans="2:156" ht="20.25" customHeight="1">
      <c r="B14" s="206"/>
      <c r="C14" s="679" t="s">
        <v>860</v>
      </c>
      <c r="D14" s="679"/>
      <c r="E14" s="679"/>
      <c r="F14" s="679"/>
      <c r="G14" s="679"/>
      <c r="H14" s="679"/>
      <c r="I14" s="749"/>
      <c r="J14" s="749"/>
      <c r="K14" s="749"/>
      <c r="L14" s="749"/>
      <c r="M14" s="749"/>
      <c r="N14" s="749"/>
      <c r="O14" s="749"/>
      <c r="P14" s="749"/>
      <c r="Q14" s="205">
        <f>IF(I11="その他の脳内出血","←出血原因をプルダウンメニューから選択して下さい","")</f>
      </c>
      <c r="R14" s="201"/>
      <c r="S14" s="201"/>
      <c r="T14" s="201"/>
      <c r="U14" s="201"/>
      <c r="V14" s="201"/>
      <c r="W14" s="201"/>
      <c r="X14" s="201"/>
      <c r="Y14" s="201"/>
      <c r="Z14" s="201"/>
      <c r="AA14" s="201"/>
      <c r="AB14" s="201"/>
      <c r="AC14" s="201"/>
      <c r="AD14" s="201"/>
      <c r="AE14" s="201"/>
      <c r="AF14" s="201"/>
      <c r="AG14" s="201"/>
      <c r="AH14" s="201"/>
      <c r="AI14" s="203"/>
      <c r="DX14" s="698" t="s">
        <v>906</v>
      </c>
      <c r="DY14" s="699"/>
      <c r="DZ14" s="699"/>
      <c r="EA14" s="699"/>
      <c r="EB14" s="699"/>
      <c r="EC14" s="699"/>
      <c r="ED14" s="699"/>
      <c r="EE14" s="699"/>
      <c r="EF14" s="699"/>
      <c r="EG14" s="699"/>
      <c r="EH14" s="700"/>
      <c r="EV14" s="196"/>
      <c r="EW14" s="199"/>
      <c r="EX14" s="196"/>
      <c r="EY14" s="196"/>
      <c r="EZ14" s="196"/>
    </row>
    <row r="15" spans="2:156" ht="20.25" customHeight="1">
      <c r="B15" s="206"/>
      <c r="C15" s="651" t="s">
        <v>865</v>
      </c>
      <c r="D15" s="651"/>
      <c r="E15" s="651"/>
      <c r="F15" s="651"/>
      <c r="G15" s="651"/>
      <c r="H15" s="651"/>
      <c r="I15" s="685"/>
      <c r="J15" s="685"/>
      <c r="K15" s="685"/>
      <c r="L15" s="685"/>
      <c r="M15" s="685"/>
      <c r="N15" s="685"/>
      <c r="O15" s="685"/>
      <c r="P15" s="685"/>
      <c r="Q15" s="201"/>
      <c r="R15" s="205">
        <f>IF(I11="くも膜下出血","←破裂脳動脈瘤の部位等を記載下さい。","")</f>
      </c>
      <c r="S15" s="201"/>
      <c r="T15" s="201"/>
      <c r="U15" s="201"/>
      <c r="V15" s="201"/>
      <c r="W15" s="201"/>
      <c r="X15" s="201"/>
      <c r="Y15" s="201"/>
      <c r="Z15" s="201"/>
      <c r="AA15" s="201"/>
      <c r="AB15" s="201"/>
      <c r="AC15" s="201"/>
      <c r="AD15" s="201"/>
      <c r="AE15" s="201"/>
      <c r="AF15" s="201"/>
      <c r="AG15" s="201"/>
      <c r="AH15" s="201"/>
      <c r="AI15" s="203"/>
      <c r="CO15" s="701" t="s">
        <v>867</v>
      </c>
      <c r="CP15" s="701"/>
      <c r="CQ15" s="701"/>
      <c r="CR15" s="701"/>
      <c r="CS15" s="701"/>
      <c r="CT15" s="701"/>
      <c r="CU15" s="701"/>
      <c r="CV15" s="701"/>
      <c r="CW15" s="701"/>
      <c r="CX15" s="701"/>
      <c r="DA15" s="698" t="s">
        <v>868</v>
      </c>
      <c r="DB15" s="699"/>
      <c r="DC15" s="699"/>
      <c r="DD15" s="699"/>
      <c r="DE15" s="699"/>
      <c r="DF15" s="699"/>
      <c r="DG15" s="699"/>
      <c r="DH15" s="699"/>
      <c r="DI15" s="699"/>
      <c r="DJ15" s="700"/>
      <c r="DX15" s="209" t="s">
        <v>907</v>
      </c>
      <c r="DY15" s="671" t="s">
        <v>869</v>
      </c>
      <c r="DZ15" s="671"/>
      <c r="EA15" s="671"/>
      <c r="EB15" s="671"/>
      <c r="EC15" s="671"/>
      <c r="ED15" s="671"/>
      <c r="EE15" s="671"/>
      <c r="EF15" s="671"/>
      <c r="EG15" s="671"/>
      <c r="EH15" s="671"/>
      <c r="EV15" s="196"/>
      <c r="EW15" s="199"/>
      <c r="EX15" s="196"/>
      <c r="EY15" s="196"/>
      <c r="EZ15" s="196"/>
    </row>
    <row r="16" spans="2:156" ht="20.25" customHeight="1">
      <c r="B16" s="206"/>
      <c r="C16" s="651" t="s">
        <v>866</v>
      </c>
      <c r="D16" s="651"/>
      <c r="E16" s="651"/>
      <c r="F16" s="651"/>
      <c r="G16" s="651"/>
      <c r="H16" s="651"/>
      <c r="I16" s="739"/>
      <c r="J16" s="740"/>
      <c r="K16" s="740"/>
      <c r="L16" s="740"/>
      <c r="M16" s="740"/>
      <c r="N16" s="740"/>
      <c r="O16" s="740"/>
      <c r="P16" s="741"/>
      <c r="Q16" s="205">
        <f>IF(I11="高血圧性脳内出血","←穿破の有無をプルダウンメニューから選択して下さい","")</f>
      </c>
      <c r="R16" s="201"/>
      <c r="S16" s="201"/>
      <c r="T16" s="201"/>
      <c r="U16" s="201"/>
      <c r="V16" s="201"/>
      <c r="W16" s="201"/>
      <c r="X16" s="201"/>
      <c r="Y16" s="201"/>
      <c r="Z16" s="201"/>
      <c r="AA16" s="201"/>
      <c r="AB16" s="201"/>
      <c r="AC16" s="201"/>
      <c r="AD16" s="201"/>
      <c r="AE16" s="201"/>
      <c r="AF16" s="201"/>
      <c r="AG16" s="201"/>
      <c r="AH16" s="201"/>
      <c r="AI16" s="203"/>
      <c r="AS16" s="210"/>
      <c r="AT16" s="210"/>
      <c r="AU16" s="210"/>
      <c r="AV16" s="210"/>
      <c r="CO16" s="211" t="s">
        <v>908</v>
      </c>
      <c r="CP16" s="672" t="s">
        <v>909</v>
      </c>
      <c r="CQ16" s="672"/>
      <c r="CR16" s="672"/>
      <c r="CS16" s="672"/>
      <c r="CT16" s="672"/>
      <c r="CU16" s="672"/>
      <c r="CV16" s="672"/>
      <c r="CW16" s="672"/>
      <c r="CX16" s="672"/>
      <c r="DA16" s="212" t="s">
        <v>910</v>
      </c>
      <c r="DB16" s="673" t="s">
        <v>911</v>
      </c>
      <c r="DC16" s="673"/>
      <c r="DD16" s="673"/>
      <c r="DE16" s="673"/>
      <c r="DF16" s="673"/>
      <c r="DG16" s="673"/>
      <c r="DH16" s="673"/>
      <c r="DI16" s="673"/>
      <c r="DJ16" s="673"/>
      <c r="DX16" s="213" t="s">
        <v>912</v>
      </c>
      <c r="DY16" s="671" t="s">
        <v>870</v>
      </c>
      <c r="DZ16" s="671"/>
      <c r="EA16" s="671"/>
      <c r="EB16" s="671"/>
      <c r="EC16" s="671"/>
      <c r="ED16" s="671"/>
      <c r="EE16" s="671"/>
      <c r="EF16" s="671"/>
      <c r="EG16" s="671"/>
      <c r="EH16" s="671"/>
      <c r="EV16" s="196"/>
      <c r="EW16" s="199"/>
      <c r="EX16" s="196"/>
      <c r="EY16" s="196"/>
      <c r="EZ16" s="196"/>
    </row>
    <row r="17" spans="2:156" ht="20.25" customHeight="1">
      <c r="B17" s="200"/>
      <c r="C17" s="687" t="s">
        <v>60</v>
      </c>
      <c r="D17" s="651"/>
      <c r="E17" s="651"/>
      <c r="F17" s="651"/>
      <c r="G17" s="651"/>
      <c r="H17" s="651"/>
      <c r="I17" s="704"/>
      <c r="J17" s="705"/>
      <c r="K17" s="705"/>
      <c r="L17" s="705"/>
      <c r="M17" s="705"/>
      <c r="N17" s="705"/>
      <c r="O17" s="705"/>
      <c r="P17" s="706"/>
      <c r="Q17" s="201"/>
      <c r="R17" s="201"/>
      <c r="S17" s="201"/>
      <c r="T17" s="201"/>
      <c r="U17" s="201"/>
      <c r="V17" s="201"/>
      <c r="W17" s="201"/>
      <c r="X17" s="201"/>
      <c r="Y17" s="201"/>
      <c r="Z17" s="201"/>
      <c r="AA17" s="201"/>
      <c r="AB17" s="201"/>
      <c r="AC17" s="201"/>
      <c r="AD17" s="201"/>
      <c r="AE17" s="201"/>
      <c r="AF17" s="201"/>
      <c r="AG17" s="201"/>
      <c r="AH17" s="201"/>
      <c r="AI17" s="203"/>
      <c r="CO17" s="214" t="s">
        <v>875</v>
      </c>
      <c r="CP17" s="672" t="s">
        <v>1621</v>
      </c>
      <c r="CQ17" s="672"/>
      <c r="CR17" s="672"/>
      <c r="CS17" s="672"/>
      <c r="CT17" s="672"/>
      <c r="CU17" s="672"/>
      <c r="CV17" s="672"/>
      <c r="CW17" s="672"/>
      <c r="CX17" s="672"/>
      <c r="DA17" s="215" t="s">
        <v>872</v>
      </c>
      <c r="DB17" s="673" t="s">
        <v>873</v>
      </c>
      <c r="DC17" s="673"/>
      <c r="DD17" s="673"/>
      <c r="DE17" s="673"/>
      <c r="DF17" s="673"/>
      <c r="DG17" s="673"/>
      <c r="DH17" s="673"/>
      <c r="DI17" s="673"/>
      <c r="DJ17" s="673"/>
      <c r="DX17" s="213" t="s">
        <v>878</v>
      </c>
      <c r="DY17" s="671" t="s">
        <v>874</v>
      </c>
      <c r="DZ17" s="671"/>
      <c r="EA17" s="671"/>
      <c r="EB17" s="671"/>
      <c r="EC17" s="671"/>
      <c r="ED17" s="671"/>
      <c r="EE17" s="671"/>
      <c r="EF17" s="671"/>
      <c r="EG17" s="671"/>
      <c r="EH17" s="671"/>
      <c r="EV17" s="196"/>
      <c r="EW17" s="199"/>
      <c r="EX17" s="196"/>
      <c r="EY17" s="196"/>
      <c r="EZ17" s="196"/>
    </row>
    <row r="18" spans="2:156" ht="20.25" customHeight="1">
      <c r="B18" s="200"/>
      <c r="C18" s="730" t="s">
        <v>871</v>
      </c>
      <c r="D18" s="731"/>
      <c r="E18" s="731"/>
      <c r="F18" s="731"/>
      <c r="G18" s="731"/>
      <c r="H18" s="732"/>
      <c r="I18" s="707" t="s">
        <v>753</v>
      </c>
      <c r="J18" s="708"/>
      <c r="K18" s="708"/>
      <c r="L18" s="708"/>
      <c r="M18" s="708"/>
      <c r="N18" s="708"/>
      <c r="O18" s="708"/>
      <c r="P18" s="709"/>
      <c r="Q18" s="201"/>
      <c r="R18" s="201"/>
      <c r="S18" s="201"/>
      <c r="T18" s="201"/>
      <c r="U18" s="201"/>
      <c r="V18" s="201"/>
      <c r="W18" s="201"/>
      <c r="X18" s="201"/>
      <c r="Y18" s="201"/>
      <c r="Z18" s="201"/>
      <c r="AA18" s="201"/>
      <c r="AB18" s="201"/>
      <c r="AC18" s="201"/>
      <c r="AD18" s="201"/>
      <c r="AE18" s="201"/>
      <c r="AF18" s="201"/>
      <c r="AG18" s="201"/>
      <c r="AH18" s="201"/>
      <c r="AI18" s="203"/>
      <c r="CO18" s="214" t="s">
        <v>913</v>
      </c>
      <c r="CP18" s="672" t="s">
        <v>1622</v>
      </c>
      <c r="CQ18" s="672"/>
      <c r="CR18" s="672"/>
      <c r="CS18" s="672"/>
      <c r="CT18" s="672"/>
      <c r="CU18" s="672"/>
      <c r="CV18" s="672"/>
      <c r="CW18" s="672"/>
      <c r="CX18" s="672"/>
      <c r="DA18" s="215" t="s">
        <v>914</v>
      </c>
      <c r="DB18" s="673" t="s">
        <v>1629</v>
      </c>
      <c r="DC18" s="673"/>
      <c r="DD18" s="673"/>
      <c r="DE18" s="673"/>
      <c r="DF18" s="673"/>
      <c r="DG18" s="673"/>
      <c r="DH18" s="673"/>
      <c r="DI18" s="673"/>
      <c r="DJ18" s="673"/>
      <c r="DX18" s="213" t="s">
        <v>915</v>
      </c>
      <c r="DY18" s="671" t="s">
        <v>876</v>
      </c>
      <c r="DZ18" s="671"/>
      <c r="EA18" s="671"/>
      <c r="EB18" s="671"/>
      <c r="EC18" s="671"/>
      <c r="ED18" s="671"/>
      <c r="EE18" s="671"/>
      <c r="EF18" s="671"/>
      <c r="EG18" s="671"/>
      <c r="EH18" s="671"/>
      <c r="EV18" s="196"/>
      <c r="EW18" s="199"/>
      <c r="EX18" s="196"/>
      <c r="EY18" s="196"/>
      <c r="EZ18" s="196"/>
    </row>
    <row r="19" spans="2:156" ht="20.25" customHeight="1">
      <c r="B19" s="200"/>
      <c r="C19" s="733"/>
      <c r="D19" s="734"/>
      <c r="E19" s="734"/>
      <c r="F19" s="734"/>
      <c r="G19" s="734"/>
      <c r="H19" s="735"/>
      <c r="I19" s="710"/>
      <c r="J19" s="711"/>
      <c r="K19" s="711"/>
      <c r="L19" s="711"/>
      <c r="M19" s="711"/>
      <c r="N19" s="711"/>
      <c r="O19" s="711"/>
      <c r="P19" s="712"/>
      <c r="Q19" s="201"/>
      <c r="R19" s="201"/>
      <c r="S19" s="201"/>
      <c r="T19" s="201"/>
      <c r="U19" s="201"/>
      <c r="V19" s="201"/>
      <c r="W19" s="201"/>
      <c r="X19" s="201"/>
      <c r="Y19" s="201"/>
      <c r="Z19" s="201"/>
      <c r="AA19" s="201"/>
      <c r="AB19" s="201"/>
      <c r="AC19" s="201"/>
      <c r="AD19" s="201"/>
      <c r="AE19" s="201"/>
      <c r="AF19" s="201"/>
      <c r="AG19" s="201"/>
      <c r="AH19" s="201"/>
      <c r="AI19" s="203"/>
      <c r="CO19" s="214" t="s">
        <v>916</v>
      </c>
      <c r="CP19" s="672" t="s">
        <v>1623</v>
      </c>
      <c r="CQ19" s="672"/>
      <c r="CR19" s="672"/>
      <c r="CS19" s="672"/>
      <c r="CT19" s="672"/>
      <c r="CU19" s="672"/>
      <c r="CV19" s="672"/>
      <c r="CW19" s="672"/>
      <c r="CX19" s="672"/>
      <c r="DA19" s="215" t="s">
        <v>913</v>
      </c>
      <c r="DB19" s="673" t="s">
        <v>1630</v>
      </c>
      <c r="DC19" s="673"/>
      <c r="DD19" s="673"/>
      <c r="DE19" s="673"/>
      <c r="DF19" s="673"/>
      <c r="DG19" s="673"/>
      <c r="DH19" s="673"/>
      <c r="DI19" s="673"/>
      <c r="DJ19" s="673"/>
      <c r="DX19" s="213" t="s">
        <v>917</v>
      </c>
      <c r="DY19" s="671" t="s">
        <v>918</v>
      </c>
      <c r="DZ19" s="671"/>
      <c r="EA19" s="671"/>
      <c r="EB19" s="671"/>
      <c r="EC19" s="671"/>
      <c r="ED19" s="671"/>
      <c r="EE19" s="671"/>
      <c r="EF19" s="671"/>
      <c r="EG19" s="671"/>
      <c r="EH19" s="671"/>
      <c r="EV19" s="196"/>
      <c r="EW19" s="199"/>
      <c r="EX19" s="196"/>
      <c r="EY19" s="196"/>
      <c r="EZ19" s="196"/>
    </row>
    <row r="20" spans="2:156" ht="20.25" customHeight="1">
      <c r="B20" s="200"/>
      <c r="C20" s="736"/>
      <c r="D20" s="737"/>
      <c r="E20" s="737"/>
      <c r="F20" s="737"/>
      <c r="G20" s="737"/>
      <c r="H20" s="738"/>
      <c r="I20" s="713"/>
      <c r="J20" s="714"/>
      <c r="K20" s="714"/>
      <c r="L20" s="714"/>
      <c r="M20" s="714"/>
      <c r="N20" s="714"/>
      <c r="O20" s="714"/>
      <c r="P20" s="715"/>
      <c r="Q20" s="201"/>
      <c r="R20" s="201"/>
      <c r="S20" s="201"/>
      <c r="T20" s="201"/>
      <c r="U20" s="201"/>
      <c r="V20" s="201"/>
      <c r="W20" s="201"/>
      <c r="X20" s="201"/>
      <c r="Y20" s="201"/>
      <c r="Z20" s="201"/>
      <c r="AA20" s="201"/>
      <c r="AB20" s="201"/>
      <c r="AC20" s="201"/>
      <c r="AD20" s="201"/>
      <c r="AE20" s="201"/>
      <c r="AF20" s="201"/>
      <c r="AG20" s="201"/>
      <c r="AH20" s="201"/>
      <c r="AI20" s="203"/>
      <c r="AR20" s="217"/>
      <c r="CO20" s="214" t="s">
        <v>880</v>
      </c>
      <c r="CP20" s="672" t="s">
        <v>1624</v>
      </c>
      <c r="CQ20" s="672"/>
      <c r="CR20" s="672"/>
      <c r="CS20" s="672"/>
      <c r="CT20" s="672"/>
      <c r="CU20" s="672"/>
      <c r="CV20" s="672"/>
      <c r="CW20" s="672"/>
      <c r="CX20" s="672"/>
      <c r="DA20" s="215" t="s">
        <v>878</v>
      </c>
      <c r="DB20" s="673" t="s">
        <v>1631</v>
      </c>
      <c r="DC20" s="673"/>
      <c r="DD20" s="673"/>
      <c r="DE20" s="673"/>
      <c r="DF20" s="673"/>
      <c r="DG20" s="673"/>
      <c r="DH20" s="673"/>
      <c r="DI20" s="673"/>
      <c r="DJ20" s="673"/>
      <c r="DX20" s="213" t="s">
        <v>919</v>
      </c>
      <c r="DY20" s="671" t="s">
        <v>879</v>
      </c>
      <c r="DZ20" s="671"/>
      <c r="EA20" s="671"/>
      <c r="EB20" s="671"/>
      <c r="EC20" s="671"/>
      <c r="ED20" s="671"/>
      <c r="EE20" s="671"/>
      <c r="EF20" s="671"/>
      <c r="EG20" s="671"/>
      <c r="EH20" s="671"/>
      <c r="EV20" s="196"/>
      <c r="EW20" s="199"/>
      <c r="EX20" s="196"/>
      <c r="EY20" s="196"/>
      <c r="EZ20" s="196"/>
    </row>
    <row r="21" spans="2:156" ht="20.25" customHeight="1">
      <c r="B21" s="200"/>
      <c r="C21" s="730" t="s">
        <v>877</v>
      </c>
      <c r="D21" s="731"/>
      <c r="E21" s="731"/>
      <c r="F21" s="731"/>
      <c r="G21" s="731"/>
      <c r="H21" s="732"/>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216"/>
      <c r="AJ21" s="217"/>
      <c r="AK21" s="217"/>
      <c r="AL21" s="217"/>
      <c r="AM21" s="217"/>
      <c r="AN21" s="217"/>
      <c r="AO21" s="217"/>
      <c r="AP21" s="217"/>
      <c r="AQ21" s="217"/>
      <c r="CO21" s="214" t="s">
        <v>920</v>
      </c>
      <c r="CP21" s="672" t="s">
        <v>1625</v>
      </c>
      <c r="CQ21" s="672"/>
      <c r="CR21" s="672"/>
      <c r="CS21" s="672"/>
      <c r="CT21" s="672"/>
      <c r="CU21" s="672"/>
      <c r="CV21" s="672"/>
      <c r="CW21" s="672"/>
      <c r="CX21" s="672"/>
      <c r="DA21" s="215" t="s">
        <v>880</v>
      </c>
      <c r="DB21" s="673" t="s">
        <v>1632</v>
      </c>
      <c r="DC21" s="673"/>
      <c r="DD21" s="673"/>
      <c r="DE21" s="673"/>
      <c r="DF21" s="673"/>
      <c r="DG21" s="673"/>
      <c r="DH21" s="673"/>
      <c r="DI21" s="673"/>
      <c r="DJ21" s="673"/>
      <c r="DX21" s="218" t="s">
        <v>894</v>
      </c>
      <c r="DY21" s="671" t="s">
        <v>881</v>
      </c>
      <c r="DZ21" s="671"/>
      <c r="EA21" s="671"/>
      <c r="EB21" s="671"/>
      <c r="EC21" s="671"/>
      <c r="ED21" s="671"/>
      <c r="EE21" s="671"/>
      <c r="EF21" s="671"/>
      <c r="EG21" s="671"/>
      <c r="EH21" s="671"/>
      <c r="EV21" s="196"/>
      <c r="EW21" s="199"/>
      <c r="EX21" s="196"/>
      <c r="EY21" s="196"/>
      <c r="EZ21" s="196"/>
    </row>
    <row r="22" spans="2:156" ht="20.25" customHeight="1">
      <c r="B22" s="200"/>
      <c r="C22" s="736"/>
      <c r="D22" s="737"/>
      <c r="E22" s="737"/>
      <c r="F22" s="737"/>
      <c r="G22" s="737"/>
      <c r="H22" s="73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203"/>
      <c r="CO22" s="214" t="s">
        <v>922</v>
      </c>
      <c r="CP22" s="672" t="s">
        <v>1626</v>
      </c>
      <c r="CQ22" s="672"/>
      <c r="CR22" s="672"/>
      <c r="CS22" s="672"/>
      <c r="CT22" s="672"/>
      <c r="CU22" s="672"/>
      <c r="CV22" s="672"/>
      <c r="CW22" s="672"/>
      <c r="CX22" s="672"/>
      <c r="EV22" s="196"/>
      <c r="EW22" s="199"/>
      <c r="EX22" s="196"/>
      <c r="EY22" s="196"/>
      <c r="EZ22" s="196"/>
    </row>
    <row r="23" spans="2:156" ht="20.25" customHeight="1">
      <c r="B23" s="200"/>
      <c r="C23" s="727" t="s">
        <v>882</v>
      </c>
      <c r="D23" s="728" t="s">
        <v>921</v>
      </c>
      <c r="E23" s="728"/>
      <c r="F23" s="728"/>
      <c r="G23" s="728"/>
      <c r="H23" s="728"/>
      <c r="I23" s="743"/>
      <c r="J23" s="743"/>
      <c r="K23" s="743"/>
      <c r="L23" s="743"/>
      <c r="M23" s="743"/>
      <c r="N23" s="743"/>
      <c r="O23" s="743"/>
      <c r="P23" s="743"/>
      <c r="Q23" s="201"/>
      <c r="R23" s="201"/>
      <c r="S23" s="201"/>
      <c r="T23" s="201"/>
      <c r="U23" s="201"/>
      <c r="V23" s="201"/>
      <c r="W23" s="201"/>
      <c r="X23" s="201"/>
      <c r="Y23" s="201"/>
      <c r="Z23" s="201"/>
      <c r="AA23" s="201"/>
      <c r="AB23" s="201"/>
      <c r="AC23" s="201"/>
      <c r="AD23" s="201"/>
      <c r="AE23" s="201"/>
      <c r="AF23" s="201"/>
      <c r="AG23" s="201"/>
      <c r="AH23" s="201"/>
      <c r="AI23" s="203"/>
      <c r="CO23" s="214" t="s">
        <v>924</v>
      </c>
      <c r="CP23" s="672" t="s">
        <v>1627</v>
      </c>
      <c r="CQ23" s="672"/>
      <c r="CR23" s="672"/>
      <c r="CS23" s="672"/>
      <c r="CT23" s="672"/>
      <c r="CU23" s="672"/>
      <c r="CV23" s="672"/>
      <c r="CW23" s="672"/>
      <c r="CX23" s="672"/>
      <c r="EV23" s="196"/>
      <c r="EW23" s="199"/>
      <c r="EX23" s="196"/>
      <c r="EY23" s="196"/>
      <c r="EZ23" s="196"/>
    </row>
    <row r="24" spans="2:156" ht="20.25" customHeight="1">
      <c r="B24" s="200"/>
      <c r="C24" s="727"/>
      <c r="D24" s="728" t="s">
        <v>923</v>
      </c>
      <c r="E24" s="728"/>
      <c r="F24" s="728"/>
      <c r="G24" s="728"/>
      <c r="H24" s="728"/>
      <c r="I24" s="682"/>
      <c r="J24" s="682"/>
      <c r="K24" s="682"/>
      <c r="L24" s="682"/>
      <c r="M24" s="682"/>
      <c r="N24" s="682"/>
      <c r="O24" s="682"/>
      <c r="P24" s="682"/>
      <c r="Q24" s="201"/>
      <c r="R24" s="201"/>
      <c r="S24" s="201"/>
      <c r="T24" s="201"/>
      <c r="U24" s="201"/>
      <c r="V24" s="201"/>
      <c r="W24" s="201"/>
      <c r="X24" s="201"/>
      <c r="Y24" s="201"/>
      <c r="Z24" s="201"/>
      <c r="AA24" s="201"/>
      <c r="AB24" s="201"/>
      <c r="AC24" s="201"/>
      <c r="AD24" s="201"/>
      <c r="AE24" s="201"/>
      <c r="AF24" s="201"/>
      <c r="AG24" s="201"/>
      <c r="AH24" s="201"/>
      <c r="AI24" s="203"/>
      <c r="CO24" s="214" t="s">
        <v>925</v>
      </c>
      <c r="CP24" s="672" t="s">
        <v>1628</v>
      </c>
      <c r="CQ24" s="672"/>
      <c r="CR24" s="672"/>
      <c r="CS24" s="672"/>
      <c r="CT24" s="672"/>
      <c r="CU24" s="672"/>
      <c r="CV24" s="672"/>
      <c r="CW24" s="672"/>
      <c r="CX24" s="672"/>
      <c r="EV24" s="196"/>
      <c r="EW24" s="199"/>
      <c r="EX24" s="196"/>
      <c r="EY24" s="196"/>
      <c r="EZ24" s="196"/>
    </row>
    <row r="25" spans="2:156" ht="20.25" customHeight="1">
      <c r="B25" s="200"/>
      <c r="C25" s="727"/>
      <c r="D25" s="687" t="s">
        <v>903</v>
      </c>
      <c r="E25" s="651"/>
      <c r="F25" s="651"/>
      <c r="G25" s="651"/>
      <c r="H25" s="651"/>
      <c r="I25" s="744"/>
      <c r="J25" s="745"/>
      <c r="K25" s="745"/>
      <c r="L25" s="745"/>
      <c r="M25" s="745"/>
      <c r="N25" s="745"/>
      <c r="O25" s="745"/>
      <c r="P25" s="680"/>
      <c r="Q25" s="201"/>
      <c r="R25" s="201"/>
      <c r="S25" s="201"/>
      <c r="T25" s="201"/>
      <c r="U25" s="201"/>
      <c r="V25" s="201"/>
      <c r="W25" s="201"/>
      <c r="X25" s="201"/>
      <c r="Y25" s="201"/>
      <c r="Z25" s="201"/>
      <c r="AA25" s="201"/>
      <c r="AB25" s="201"/>
      <c r="AC25" s="201"/>
      <c r="AD25" s="201"/>
      <c r="AE25" s="201"/>
      <c r="AF25" s="201"/>
      <c r="AG25" s="201"/>
      <c r="AH25" s="201"/>
      <c r="AI25" s="203"/>
      <c r="EV25" s="196"/>
      <c r="EW25" s="199"/>
      <c r="EX25" s="196"/>
      <c r="EY25" s="196"/>
      <c r="EZ25" s="196"/>
    </row>
    <row r="26" spans="2:156" ht="20.25" customHeight="1">
      <c r="B26" s="200"/>
      <c r="C26" s="727"/>
      <c r="D26" s="687" t="s">
        <v>883</v>
      </c>
      <c r="E26" s="651"/>
      <c r="F26" s="651"/>
      <c r="G26" s="651"/>
      <c r="H26" s="651"/>
      <c r="I26" s="651"/>
      <c r="J26" s="651"/>
      <c r="K26" s="651"/>
      <c r="L26" s="651"/>
      <c r="M26" s="651"/>
      <c r="N26" s="651"/>
      <c r="O26" s="651"/>
      <c r="P26" s="651"/>
      <c r="Q26" s="201"/>
      <c r="R26" s="201"/>
      <c r="S26" s="201"/>
      <c r="T26" s="201"/>
      <c r="U26" s="201"/>
      <c r="V26" s="201"/>
      <c r="W26" s="201"/>
      <c r="X26" s="201"/>
      <c r="Y26" s="201"/>
      <c r="Z26" s="201"/>
      <c r="AA26" s="201"/>
      <c r="AB26" s="201"/>
      <c r="AC26" s="201"/>
      <c r="AD26" s="201"/>
      <c r="AE26" s="201"/>
      <c r="AF26" s="201"/>
      <c r="AG26" s="201"/>
      <c r="AH26" s="201"/>
      <c r="AI26" s="203"/>
      <c r="EV26" s="196"/>
      <c r="EW26" s="199"/>
      <c r="EX26" s="196"/>
      <c r="EY26" s="196"/>
      <c r="EZ26" s="196"/>
    </row>
    <row r="27" spans="2:156" ht="20.25" customHeight="1">
      <c r="B27" s="200"/>
      <c r="C27" s="727"/>
      <c r="D27" s="729" t="s">
        <v>884</v>
      </c>
      <c r="E27" s="716"/>
      <c r="F27" s="716"/>
      <c r="G27" s="716"/>
      <c r="H27" s="716"/>
      <c r="I27" s="716"/>
      <c r="J27" s="716"/>
      <c r="K27" s="716"/>
      <c r="L27" s="716"/>
      <c r="M27" s="716"/>
      <c r="N27" s="716"/>
      <c r="O27" s="716"/>
      <c r="P27" s="716"/>
      <c r="Q27" s="201"/>
      <c r="R27" s="201"/>
      <c r="S27" s="201"/>
      <c r="T27" s="201"/>
      <c r="U27" s="201"/>
      <c r="V27" s="201"/>
      <c r="W27" s="201"/>
      <c r="X27" s="201"/>
      <c r="Y27" s="201"/>
      <c r="Z27" s="201"/>
      <c r="AA27" s="201"/>
      <c r="AB27" s="201"/>
      <c r="AC27" s="201"/>
      <c r="AD27" s="201"/>
      <c r="AE27" s="201"/>
      <c r="AF27" s="201"/>
      <c r="AG27" s="201"/>
      <c r="AH27" s="201"/>
      <c r="AI27" s="203"/>
      <c r="EV27" s="196"/>
      <c r="EW27" s="199"/>
      <c r="EX27" s="196"/>
      <c r="EY27" s="196"/>
      <c r="EZ27" s="196"/>
    </row>
    <row r="28" spans="2:156" ht="20.25" customHeight="1">
      <c r="B28" s="200"/>
      <c r="C28" s="727" t="s">
        <v>1223</v>
      </c>
      <c r="D28" s="721" t="s">
        <v>890</v>
      </c>
      <c r="E28" s="722"/>
      <c r="F28" s="722"/>
      <c r="G28" s="722"/>
      <c r="H28" s="723"/>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203"/>
      <c r="EV28" s="196"/>
      <c r="EW28" s="199"/>
      <c r="EX28" s="196"/>
      <c r="EY28" s="196"/>
      <c r="EZ28" s="196"/>
    </row>
    <row r="29" spans="2:156" ht="20.25" customHeight="1">
      <c r="B29" s="200"/>
      <c r="C29" s="727"/>
      <c r="D29" s="724"/>
      <c r="E29" s="725"/>
      <c r="F29" s="725"/>
      <c r="G29" s="725"/>
      <c r="H29" s="726"/>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203"/>
      <c r="EV29" s="196"/>
      <c r="EW29" s="199"/>
      <c r="EX29" s="196"/>
      <c r="EY29" s="196"/>
      <c r="EZ29" s="196"/>
    </row>
    <row r="30" spans="2:156" ht="20.25" customHeight="1">
      <c r="B30" s="200"/>
      <c r="C30" s="727"/>
      <c r="D30" s="651" t="s">
        <v>885</v>
      </c>
      <c r="E30" s="651"/>
      <c r="F30" s="651"/>
      <c r="G30" s="651"/>
      <c r="H30" s="651"/>
      <c r="I30" s="683"/>
      <c r="J30" s="684"/>
      <c r="K30" s="684"/>
      <c r="L30" s="684"/>
      <c r="M30" s="684"/>
      <c r="N30" s="684"/>
      <c r="O30" s="684"/>
      <c r="P30" s="684"/>
      <c r="Q30" s="651" t="s">
        <v>886</v>
      </c>
      <c r="R30" s="651"/>
      <c r="S30" s="720"/>
      <c r="T30" s="720"/>
      <c r="U30" s="720"/>
      <c r="V30" s="720"/>
      <c r="W30" s="720"/>
      <c r="X30" s="720"/>
      <c r="Y30" s="201"/>
      <c r="Z30" s="201"/>
      <c r="AA30" s="201"/>
      <c r="AB30" s="201"/>
      <c r="AC30" s="201"/>
      <c r="AD30" s="201"/>
      <c r="AE30" s="201"/>
      <c r="AF30" s="201"/>
      <c r="AG30" s="201"/>
      <c r="AH30" s="201"/>
      <c r="AI30" s="203"/>
      <c r="EV30" s="196"/>
      <c r="EW30" s="199"/>
      <c r="EX30" s="196"/>
      <c r="EY30" s="196"/>
      <c r="EZ30" s="196"/>
    </row>
    <row r="31" spans="2:156" ht="20.25" customHeight="1">
      <c r="B31" s="200"/>
      <c r="C31" s="727"/>
      <c r="D31" s="651" t="s">
        <v>887</v>
      </c>
      <c r="E31" s="651"/>
      <c r="F31" s="651"/>
      <c r="G31" s="651"/>
      <c r="H31" s="651"/>
      <c r="I31" s="683"/>
      <c r="J31" s="684"/>
      <c r="K31" s="684"/>
      <c r="L31" s="684"/>
      <c r="M31" s="684"/>
      <c r="N31" s="684"/>
      <c r="O31" s="684"/>
      <c r="P31" s="684"/>
      <c r="Q31" s="651" t="s">
        <v>886</v>
      </c>
      <c r="R31" s="651"/>
      <c r="S31" s="720"/>
      <c r="T31" s="720"/>
      <c r="U31" s="720"/>
      <c r="V31" s="720"/>
      <c r="W31" s="720"/>
      <c r="X31" s="720"/>
      <c r="Y31" s="201" t="s">
        <v>888</v>
      </c>
      <c r="Z31" s="202"/>
      <c r="AA31" s="201"/>
      <c r="AB31" s="201"/>
      <c r="AC31" s="201"/>
      <c r="AD31" s="201"/>
      <c r="AE31" s="201"/>
      <c r="AF31" s="201"/>
      <c r="AG31" s="201"/>
      <c r="AH31" s="201"/>
      <c r="AI31" s="203"/>
      <c r="EV31" s="196"/>
      <c r="EW31" s="199"/>
      <c r="EX31" s="196"/>
      <c r="EY31" s="196"/>
      <c r="EZ31" s="196"/>
    </row>
    <row r="32" spans="2:156" ht="20.25" customHeight="1">
      <c r="B32" s="200"/>
      <c r="C32" s="727"/>
      <c r="D32" s="651" t="s">
        <v>889</v>
      </c>
      <c r="E32" s="651"/>
      <c r="F32" s="651"/>
      <c r="G32" s="651"/>
      <c r="H32" s="651"/>
      <c r="I32" s="683"/>
      <c r="J32" s="684"/>
      <c r="K32" s="684"/>
      <c r="L32" s="684"/>
      <c r="M32" s="684"/>
      <c r="N32" s="684"/>
      <c r="O32" s="684"/>
      <c r="P32" s="684"/>
      <c r="Q32" s="716" t="s">
        <v>886</v>
      </c>
      <c r="R32" s="716"/>
      <c r="S32" s="720"/>
      <c r="T32" s="720"/>
      <c r="U32" s="720"/>
      <c r="V32" s="720"/>
      <c r="W32" s="720"/>
      <c r="X32" s="720"/>
      <c r="Y32" s="201"/>
      <c r="Z32" s="201"/>
      <c r="AA32" s="201"/>
      <c r="AB32" s="201"/>
      <c r="AC32" s="201"/>
      <c r="AD32" s="201"/>
      <c r="AE32" s="201"/>
      <c r="AF32" s="201"/>
      <c r="AG32" s="201"/>
      <c r="AH32" s="201"/>
      <c r="AI32" s="203"/>
      <c r="EV32" s="196"/>
      <c r="EW32" s="199"/>
      <c r="EX32" s="196"/>
      <c r="EY32" s="196"/>
      <c r="EZ32" s="196"/>
    </row>
    <row r="33" spans="2:156" ht="20.25" customHeight="1">
      <c r="B33" s="200"/>
      <c r="C33" s="655" t="s">
        <v>1224</v>
      </c>
      <c r="D33" s="698" t="s">
        <v>1537</v>
      </c>
      <c r="E33" s="699"/>
      <c r="F33" s="699"/>
      <c r="G33" s="699"/>
      <c r="H33" s="700"/>
      <c r="I33" s="698"/>
      <c r="J33" s="699"/>
      <c r="K33" s="699"/>
      <c r="L33" s="699"/>
      <c r="M33" s="699"/>
      <c r="N33" s="699"/>
      <c r="O33" s="699"/>
      <c r="P33" s="699"/>
      <c r="Q33" s="699"/>
      <c r="R33" s="699"/>
      <c r="S33" s="699"/>
      <c r="T33" s="699"/>
      <c r="U33" s="699"/>
      <c r="V33" s="699"/>
      <c r="W33" s="699"/>
      <c r="X33" s="699"/>
      <c r="Y33" s="699"/>
      <c r="Z33" s="699"/>
      <c r="AA33" s="699"/>
      <c r="AB33" s="699"/>
      <c r="AC33" s="699"/>
      <c r="AD33" s="699"/>
      <c r="AE33" s="699"/>
      <c r="AF33" s="699"/>
      <c r="AG33" s="699"/>
      <c r="AH33" s="700"/>
      <c r="AI33" s="203"/>
      <c r="EV33" s="196"/>
      <c r="EW33" s="199"/>
      <c r="EX33" s="196"/>
      <c r="EY33" s="196"/>
      <c r="EZ33" s="196"/>
    </row>
    <row r="34" spans="2:156" ht="20.25" customHeight="1">
      <c r="B34" s="200"/>
      <c r="C34" s="656"/>
      <c r="D34" s="717" t="s">
        <v>1339</v>
      </c>
      <c r="E34" s="718"/>
      <c r="F34" s="718"/>
      <c r="G34" s="718"/>
      <c r="H34" s="719"/>
      <c r="I34" s="698"/>
      <c r="J34" s="699"/>
      <c r="K34" s="699"/>
      <c r="L34" s="699"/>
      <c r="M34" s="699"/>
      <c r="N34" s="699"/>
      <c r="O34" s="699"/>
      <c r="P34" s="699"/>
      <c r="Q34" s="699"/>
      <c r="R34" s="699"/>
      <c r="S34" s="699"/>
      <c r="T34" s="699"/>
      <c r="U34" s="699"/>
      <c r="V34" s="699"/>
      <c r="W34" s="699"/>
      <c r="X34" s="699"/>
      <c r="Y34" s="699"/>
      <c r="Z34" s="699"/>
      <c r="AA34" s="699"/>
      <c r="AB34" s="699"/>
      <c r="AC34" s="699"/>
      <c r="AD34" s="699"/>
      <c r="AE34" s="699"/>
      <c r="AF34" s="699"/>
      <c r="AG34" s="699"/>
      <c r="AH34" s="700"/>
      <c r="AI34" s="203"/>
      <c r="EV34" s="196"/>
      <c r="EW34" s="199"/>
      <c r="EX34" s="196"/>
      <c r="EY34" s="196"/>
      <c r="EZ34" s="196"/>
    </row>
    <row r="35" spans="2:156" ht="20.25" customHeight="1">
      <c r="B35" s="200"/>
      <c r="C35" s="657"/>
      <c r="D35" s="643" t="s">
        <v>1536</v>
      </c>
      <c r="E35" s="644"/>
      <c r="F35" s="644"/>
      <c r="G35" s="644"/>
      <c r="H35" s="645"/>
      <c r="I35" s="452"/>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1"/>
      <c r="AI35" s="203"/>
      <c r="EV35" s="196"/>
      <c r="EW35" s="199"/>
      <c r="EX35" s="196"/>
      <c r="EY35" s="196"/>
      <c r="EZ35" s="196"/>
    </row>
    <row r="36" spans="2:156" ht="20.25" customHeight="1">
      <c r="B36" s="200"/>
      <c r="C36" s="651" t="s">
        <v>891</v>
      </c>
      <c r="D36" s="651"/>
      <c r="E36" s="651"/>
      <c r="F36" s="651"/>
      <c r="G36" s="651"/>
      <c r="H36" s="651"/>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c r="AF36" s="652"/>
      <c r="AG36" s="652"/>
      <c r="AH36" s="652"/>
      <c r="AI36" s="203"/>
      <c r="EV36" s="196"/>
      <c r="EW36" s="199"/>
      <c r="EX36" s="196"/>
      <c r="EY36" s="196"/>
      <c r="EZ36" s="196"/>
    </row>
    <row r="37" spans="2:156" ht="20.25" customHeight="1">
      <c r="B37" s="200"/>
      <c r="C37" s="651"/>
      <c r="D37" s="651"/>
      <c r="E37" s="651"/>
      <c r="F37" s="651"/>
      <c r="G37" s="651"/>
      <c r="H37" s="651"/>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203"/>
      <c r="EV37" s="196"/>
      <c r="EW37" s="199"/>
      <c r="EX37" s="196"/>
      <c r="EY37" s="196"/>
      <c r="EZ37" s="196"/>
    </row>
    <row r="38" spans="2:156" ht="20.25" customHeight="1">
      <c r="B38" s="200"/>
      <c r="C38" s="650" t="s">
        <v>892</v>
      </c>
      <c r="D38" s="651"/>
      <c r="E38" s="651"/>
      <c r="F38" s="651"/>
      <c r="G38" s="651"/>
      <c r="H38" s="651"/>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203"/>
      <c r="EV38" s="196"/>
      <c r="EW38" s="199"/>
      <c r="EX38" s="196"/>
      <c r="EY38" s="196"/>
      <c r="EZ38" s="196"/>
    </row>
    <row r="39" spans="2:156" ht="20.25" customHeight="1">
      <c r="B39" s="200"/>
      <c r="C39" s="651"/>
      <c r="D39" s="651"/>
      <c r="E39" s="651"/>
      <c r="F39" s="651"/>
      <c r="G39" s="651"/>
      <c r="H39" s="651"/>
      <c r="I39" s="652"/>
      <c r="J39" s="652"/>
      <c r="K39" s="652"/>
      <c r="L39" s="652"/>
      <c r="M39" s="652"/>
      <c r="N39" s="652"/>
      <c r="O39" s="652"/>
      <c r="P39" s="652"/>
      <c r="Q39" s="652"/>
      <c r="R39" s="652"/>
      <c r="S39" s="652"/>
      <c r="T39" s="652"/>
      <c r="U39" s="652"/>
      <c r="V39" s="652"/>
      <c r="W39" s="652"/>
      <c r="X39" s="652"/>
      <c r="Y39" s="652"/>
      <c r="Z39" s="652"/>
      <c r="AA39" s="652"/>
      <c r="AB39" s="652"/>
      <c r="AC39" s="652"/>
      <c r="AD39" s="652"/>
      <c r="AE39" s="652"/>
      <c r="AF39" s="652"/>
      <c r="AG39" s="652"/>
      <c r="AH39" s="652"/>
      <c r="AI39" s="203"/>
      <c r="EV39" s="196"/>
      <c r="EW39" s="199"/>
      <c r="EX39" s="196"/>
      <c r="EY39" s="196"/>
      <c r="EZ39" s="196"/>
    </row>
    <row r="40" spans="2:156" ht="20.25" customHeight="1">
      <c r="B40" s="200"/>
      <c r="C40" s="649" t="s">
        <v>893</v>
      </c>
      <c r="D40" s="649"/>
      <c r="E40" s="649"/>
      <c r="F40" s="649"/>
      <c r="G40" s="649"/>
      <c r="H40" s="649"/>
      <c r="I40" s="649"/>
      <c r="J40" s="649"/>
      <c r="K40" s="649"/>
      <c r="L40" s="649"/>
      <c r="M40" s="649"/>
      <c r="N40" s="649"/>
      <c r="O40" s="649"/>
      <c r="P40" s="649"/>
      <c r="Q40" s="649"/>
      <c r="R40" s="649"/>
      <c r="S40" s="649"/>
      <c r="T40" s="649"/>
      <c r="U40" s="649"/>
      <c r="V40" s="649"/>
      <c r="W40" s="649"/>
      <c r="X40" s="649"/>
      <c r="Y40" s="649"/>
      <c r="Z40" s="649"/>
      <c r="AA40" s="649"/>
      <c r="AB40" s="649"/>
      <c r="AC40" s="649"/>
      <c r="AD40" s="649"/>
      <c r="AE40" s="649"/>
      <c r="AF40" s="649"/>
      <c r="AG40" s="649"/>
      <c r="AH40" s="649"/>
      <c r="AI40" s="203"/>
      <c r="EV40" s="196"/>
      <c r="EW40" s="199"/>
      <c r="EX40" s="196"/>
      <c r="EY40" s="196"/>
      <c r="EZ40" s="196"/>
    </row>
    <row r="41" spans="2:156" ht="13.5">
      <c r="B41" s="200"/>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3"/>
      <c r="EV41" s="196"/>
      <c r="EW41" s="199"/>
      <c r="EX41" s="196"/>
      <c r="EY41" s="196"/>
      <c r="EZ41" s="196"/>
    </row>
    <row r="42" spans="2:156" ht="13.5">
      <c r="B42" s="200"/>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3"/>
      <c r="EV42" s="196"/>
      <c r="EW42" s="199"/>
      <c r="EX42" s="196"/>
      <c r="EY42" s="196"/>
      <c r="EZ42" s="196"/>
    </row>
    <row r="43" spans="2:156" ht="13.5">
      <c r="B43" s="200"/>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3"/>
      <c r="EV43" s="196"/>
      <c r="EW43" s="199"/>
      <c r="EX43" s="196"/>
      <c r="EY43" s="196"/>
      <c r="EZ43" s="196"/>
    </row>
    <row r="44" spans="2:156" ht="13.5">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1"/>
      <c r="EV44" s="196"/>
      <c r="EW44" s="199"/>
      <c r="EX44" s="196"/>
      <c r="EY44" s="196"/>
      <c r="EZ44" s="196"/>
    </row>
    <row r="45" ht="13.5">
      <c r="EW45" s="196"/>
    </row>
    <row r="46" spans="168:172" ht="13.5">
      <c r="FL46" s="196"/>
      <c r="FM46" s="196"/>
      <c r="FN46" s="196"/>
      <c r="FO46" s="196"/>
      <c r="FP46" s="196"/>
    </row>
    <row r="47" ht="13.5"/>
    <row r="48" ht="13.5"/>
    <row r="49" ht="13.5"/>
    <row r="50" ht="13.5"/>
    <row r="51" ht="13.5"/>
    <row r="52" ht="13.5"/>
    <row r="53" ht="13.5"/>
    <row r="54" ht="13.5"/>
    <row r="55" ht="13.5"/>
    <row r="56" ht="13.5"/>
    <row r="57" ht="13.5"/>
    <row r="58" ht="13.5"/>
    <row r="59" ht="13.5"/>
    <row r="60" ht="13.5"/>
    <row r="61" ht="13.5"/>
    <row r="62" ht="13.5"/>
    <row r="63" ht="13.5"/>
    <row r="64" ht="13.5"/>
    <row r="65" ht="33" customHeight="1"/>
    <row r="66" spans="93:111" ht="35.25" customHeight="1">
      <c r="CO66" s="653" t="s">
        <v>469</v>
      </c>
      <c r="CP66" s="653"/>
      <c r="CQ66" s="653" t="s">
        <v>470</v>
      </c>
      <c r="CR66" s="653"/>
      <c r="CS66" s="653"/>
      <c r="CT66" s="653"/>
      <c r="CU66" s="654"/>
      <c r="CV66" s="653" t="s">
        <v>471</v>
      </c>
      <c r="CW66" s="653"/>
      <c r="CX66" s="653"/>
      <c r="CY66" s="653"/>
      <c r="CZ66" s="653"/>
      <c r="DA66" s="653"/>
      <c r="DB66" s="653"/>
      <c r="DC66" s="653"/>
      <c r="DD66" s="653"/>
      <c r="DE66" s="653"/>
      <c r="DF66" s="653"/>
      <c r="DG66" s="653"/>
    </row>
    <row r="67" spans="93:111" ht="46.5" customHeight="1" thickBot="1">
      <c r="CO67" s="252"/>
      <c r="CP67" s="253">
        <v>0</v>
      </c>
      <c r="CQ67" s="632" t="s">
        <v>472</v>
      </c>
      <c r="CR67" s="632"/>
      <c r="CS67" s="632"/>
      <c r="CT67" s="632"/>
      <c r="CU67" s="633"/>
      <c r="CV67" s="632" t="s">
        <v>473</v>
      </c>
      <c r="CW67" s="632"/>
      <c r="CX67" s="632"/>
      <c r="CY67" s="632"/>
      <c r="CZ67" s="632"/>
      <c r="DA67" s="632"/>
      <c r="DB67" s="632"/>
      <c r="DC67" s="632"/>
      <c r="DD67" s="632"/>
      <c r="DE67" s="632"/>
      <c r="DF67" s="632"/>
      <c r="DG67" s="632"/>
    </row>
    <row r="68" spans="93:111" ht="46.5" customHeight="1" thickBot="1">
      <c r="CO68" s="254"/>
      <c r="CP68" s="255">
        <v>1</v>
      </c>
      <c r="CQ68" s="632" t="s">
        <v>474</v>
      </c>
      <c r="CR68" s="632"/>
      <c r="CS68" s="632"/>
      <c r="CT68" s="632"/>
      <c r="CU68" s="633"/>
      <c r="CV68" s="632" t="s">
        <v>475</v>
      </c>
      <c r="CW68" s="632"/>
      <c r="CX68" s="632"/>
      <c r="CY68" s="632"/>
      <c r="CZ68" s="632"/>
      <c r="DA68" s="632"/>
      <c r="DB68" s="632"/>
      <c r="DC68" s="632"/>
      <c r="DD68" s="632"/>
      <c r="DE68" s="632"/>
      <c r="DF68" s="632"/>
      <c r="DG68" s="632"/>
    </row>
    <row r="69" spans="93:111" ht="46.5" customHeight="1" thickBot="1">
      <c r="CO69" s="254"/>
      <c r="CP69" s="255">
        <v>2</v>
      </c>
      <c r="CQ69" s="632" t="s">
        <v>476</v>
      </c>
      <c r="CR69" s="632"/>
      <c r="CS69" s="632"/>
      <c r="CT69" s="632"/>
      <c r="CU69" s="633"/>
      <c r="CV69" s="632" t="s">
        <v>477</v>
      </c>
      <c r="CW69" s="632"/>
      <c r="CX69" s="632"/>
      <c r="CY69" s="632"/>
      <c r="CZ69" s="632"/>
      <c r="DA69" s="632"/>
      <c r="DB69" s="632"/>
      <c r="DC69" s="632"/>
      <c r="DD69" s="632"/>
      <c r="DE69" s="632"/>
      <c r="DF69" s="632"/>
      <c r="DG69" s="632"/>
    </row>
    <row r="70" spans="37:111" ht="46.5" customHeight="1" thickBot="1">
      <c r="AK70" s="233" t="s">
        <v>1285</v>
      </c>
      <c r="CO70" s="254"/>
      <c r="CP70" s="255">
        <v>3</v>
      </c>
      <c r="CQ70" s="632" t="s">
        <v>478</v>
      </c>
      <c r="CR70" s="632"/>
      <c r="CS70" s="632"/>
      <c r="CT70" s="632"/>
      <c r="CU70" s="633"/>
      <c r="CV70" s="632" t="s">
        <v>479</v>
      </c>
      <c r="CW70" s="632"/>
      <c r="CX70" s="632"/>
      <c r="CY70" s="632"/>
      <c r="CZ70" s="632"/>
      <c r="DA70" s="632"/>
      <c r="DB70" s="632"/>
      <c r="DC70" s="632"/>
      <c r="DD70" s="632"/>
      <c r="DE70" s="632"/>
      <c r="DF70" s="632"/>
      <c r="DG70" s="632"/>
    </row>
    <row r="71" spans="37:111" ht="46.5" customHeight="1" thickBot="1">
      <c r="AK71" s="233" t="s">
        <v>1286</v>
      </c>
      <c r="CO71" s="254"/>
      <c r="CP71" s="255">
        <v>4</v>
      </c>
      <c r="CQ71" s="632" t="s">
        <v>480</v>
      </c>
      <c r="CR71" s="632"/>
      <c r="CS71" s="632"/>
      <c r="CT71" s="632"/>
      <c r="CU71" s="633"/>
      <c r="CV71" s="632" t="s">
        <v>481</v>
      </c>
      <c r="CW71" s="632"/>
      <c r="CX71" s="632"/>
      <c r="CY71" s="632"/>
      <c r="CZ71" s="632"/>
      <c r="DA71" s="632"/>
      <c r="DB71" s="632"/>
      <c r="DC71" s="632"/>
      <c r="DD71" s="632"/>
      <c r="DE71" s="632"/>
      <c r="DF71" s="632"/>
      <c r="DG71" s="632"/>
    </row>
    <row r="72" spans="37:111" ht="46.5" customHeight="1" thickBot="1">
      <c r="AK72" s="233" t="s">
        <v>1287</v>
      </c>
      <c r="CO72" s="254"/>
      <c r="CP72" s="255">
        <v>5</v>
      </c>
      <c r="CQ72" s="632" t="s">
        <v>482</v>
      </c>
      <c r="CR72" s="632"/>
      <c r="CS72" s="632"/>
      <c r="CT72" s="632"/>
      <c r="CU72" s="633"/>
      <c r="CV72" s="632" t="s">
        <v>483</v>
      </c>
      <c r="CW72" s="632"/>
      <c r="CX72" s="632"/>
      <c r="CY72" s="632"/>
      <c r="CZ72" s="632"/>
      <c r="DA72" s="632"/>
      <c r="DB72" s="632"/>
      <c r="DC72" s="632"/>
      <c r="DD72" s="632"/>
      <c r="DE72" s="632"/>
      <c r="DF72" s="632"/>
      <c r="DG72" s="632"/>
    </row>
    <row r="73" spans="93:111" ht="46.5" customHeight="1" thickBot="1">
      <c r="CO73" s="254"/>
      <c r="CP73" s="255">
        <v>6</v>
      </c>
      <c r="CQ73" s="632" t="s">
        <v>895</v>
      </c>
      <c r="CR73" s="632"/>
      <c r="CS73" s="632"/>
      <c r="CT73" s="632"/>
      <c r="CU73" s="633"/>
      <c r="CV73" s="632"/>
      <c r="CW73" s="632"/>
      <c r="CX73" s="632"/>
      <c r="CY73" s="632"/>
      <c r="CZ73" s="632"/>
      <c r="DA73" s="632"/>
      <c r="DB73" s="632"/>
      <c r="DC73" s="632"/>
      <c r="DD73" s="632"/>
      <c r="DE73" s="632"/>
      <c r="DF73" s="632"/>
      <c r="DG73" s="632"/>
    </row>
    <row r="74" ht="36" customHeight="1"/>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c r="CO115" s="195" t="s">
        <v>896</v>
      </c>
    </row>
    <row r="116" ht="13.5"/>
    <row r="117" ht="13.5"/>
    <row r="118" ht="13.5"/>
    <row r="119" ht="13.5"/>
    <row r="120" ht="13.5"/>
    <row r="121" ht="13.5"/>
    <row r="122" ht="13.5"/>
    <row r="123" ht="18.75">
      <c r="CQ123" s="231" t="s">
        <v>864</v>
      </c>
    </row>
    <row r="124" ht="13.5"/>
    <row r="125" spans="95:114" ht="27" customHeight="1">
      <c r="CQ125" s="232" t="s">
        <v>119</v>
      </c>
      <c r="CR125" s="612" t="s">
        <v>862</v>
      </c>
      <c r="CS125" s="612"/>
      <c r="CT125" s="612"/>
      <c r="CU125" s="612"/>
      <c r="CV125" s="612"/>
      <c r="CW125" s="612" t="s">
        <v>863</v>
      </c>
      <c r="CX125" s="612"/>
      <c r="CY125" s="612"/>
      <c r="CZ125" s="612"/>
      <c r="DA125" s="612"/>
      <c r="DB125" s="612"/>
      <c r="DC125" s="612"/>
      <c r="DD125" s="612"/>
      <c r="DE125" s="612"/>
      <c r="DF125" s="612"/>
      <c r="DG125" s="612"/>
      <c r="DH125" s="612"/>
      <c r="DI125" s="612"/>
      <c r="DJ125" s="612"/>
    </row>
    <row r="126" spans="95:114" ht="51.75" customHeight="1">
      <c r="CQ126" s="230"/>
      <c r="CR126" s="646" t="s">
        <v>712</v>
      </c>
      <c r="CS126" s="646"/>
      <c r="CT126" s="646"/>
      <c r="CU126" s="646"/>
      <c r="CV126" s="646"/>
      <c r="CW126" s="613" t="s">
        <v>1635</v>
      </c>
      <c r="CX126" s="613"/>
      <c r="CY126" s="613"/>
      <c r="CZ126" s="613"/>
      <c r="DA126" s="613"/>
      <c r="DB126" s="613"/>
      <c r="DC126" s="613"/>
      <c r="DD126" s="613"/>
      <c r="DE126" s="613"/>
      <c r="DF126" s="613"/>
      <c r="DG126" s="613"/>
      <c r="DH126" s="613"/>
      <c r="DI126" s="613"/>
      <c r="DJ126" s="613"/>
    </row>
    <row r="127" spans="95:114" ht="60" customHeight="1">
      <c r="CQ127" s="230"/>
      <c r="CR127" s="646" t="s">
        <v>713</v>
      </c>
      <c r="CS127" s="646"/>
      <c r="CT127" s="646"/>
      <c r="CU127" s="646"/>
      <c r="CV127" s="646"/>
      <c r="CW127" s="750" t="s">
        <v>1651</v>
      </c>
      <c r="CX127" s="751"/>
      <c r="CY127" s="751"/>
      <c r="CZ127" s="751"/>
      <c r="DA127" s="751"/>
      <c r="DB127" s="751"/>
      <c r="DC127" s="751"/>
      <c r="DD127" s="751"/>
      <c r="DE127" s="751"/>
      <c r="DF127" s="751"/>
      <c r="DG127" s="751"/>
      <c r="DH127" s="751"/>
      <c r="DI127" s="751"/>
      <c r="DJ127" s="752"/>
    </row>
    <row r="128" spans="95:114" ht="27.75" customHeight="1">
      <c r="CQ128" s="230"/>
      <c r="CR128" s="646" t="s">
        <v>714</v>
      </c>
      <c r="CS128" s="646"/>
      <c r="CT128" s="646"/>
      <c r="CU128" s="646"/>
      <c r="CV128" s="646"/>
      <c r="CW128" s="613" t="s">
        <v>1658</v>
      </c>
      <c r="CX128" s="613"/>
      <c r="CY128" s="613"/>
      <c r="CZ128" s="613"/>
      <c r="DA128" s="613"/>
      <c r="DB128" s="613"/>
      <c r="DC128" s="613"/>
      <c r="DD128" s="613"/>
      <c r="DE128" s="613"/>
      <c r="DF128" s="613"/>
      <c r="DG128" s="613"/>
      <c r="DH128" s="613"/>
      <c r="DI128" s="613"/>
      <c r="DJ128" s="613"/>
    </row>
    <row r="129" spans="95:114" ht="26.25" customHeight="1">
      <c r="CQ129" s="230"/>
      <c r="CR129" s="646" t="s">
        <v>1634</v>
      </c>
      <c r="CS129" s="646"/>
      <c r="CT129" s="646"/>
      <c r="CU129" s="646"/>
      <c r="CV129" s="646"/>
      <c r="CW129" s="613" t="s">
        <v>1647</v>
      </c>
      <c r="CX129" s="613"/>
      <c r="CY129" s="613"/>
      <c r="CZ129" s="613"/>
      <c r="DA129" s="613"/>
      <c r="DB129" s="613"/>
      <c r="DC129" s="613"/>
      <c r="DD129" s="613"/>
      <c r="DE129" s="613"/>
      <c r="DF129" s="613"/>
      <c r="DG129" s="613"/>
      <c r="DH129" s="613"/>
      <c r="DI129" s="613"/>
      <c r="DJ129" s="613"/>
    </row>
    <row r="130" spans="95:114" ht="26.25" customHeight="1">
      <c r="CQ130" s="230"/>
      <c r="CR130" s="755" t="s">
        <v>1650</v>
      </c>
      <c r="CS130" s="756"/>
      <c r="CT130" s="756"/>
      <c r="CU130" s="756"/>
      <c r="CV130" s="757"/>
      <c r="CW130" s="750" t="s">
        <v>1643</v>
      </c>
      <c r="CX130" s="751"/>
      <c r="CY130" s="751"/>
      <c r="CZ130" s="751"/>
      <c r="DA130" s="751"/>
      <c r="DB130" s="751"/>
      <c r="DC130" s="751"/>
      <c r="DD130" s="751"/>
      <c r="DE130" s="751"/>
      <c r="DF130" s="751"/>
      <c r="DG130" s="751"/>
      <c r="DH130" s="751"/>
      <c r="DI130" s="751"/>
      <c r="DJ130" s="752"/>
    </row>
    <row r="131" spans="95:114" ht="33.75" customHeight="1">
      <c r="CQ131" s="230"/>
      <c r="CR131" s="646" t="s">
        <v>715</v>
      </c>
      <c r="CS131" s="646"/>
      <c r="CT131" s="646"/>
      <c r="CU131" s="646"/>
      <c r="CV131" s="646"/>
      <c r="CW131" s="613" t="s">
        <v>1637</v>
      </c>
      <c r="CX131" s="613"/>
      <c r="CY131" s="613"/>
      <c r="CZ131" s="613"/>
      <c r="DA131" s="613"/>
      <c r="DB131" s="613"/>
      <c r="DC131" s="613"/>
      <c r="DD131" s="613"/>
      <c r="DE131" s="613"/>
      <c r="DF131" s="613"/>
      <c r="DG131" s="613"/>
      <c r="DH131" s="613"/>
      <c r="DI131" s="613"/>
      <c r="DJ131" s="613"/>
    </row>
    <row r="132" spans="95:114" ht="30" customHeight="1">
      <c r="CQ132" s="230"/>
      <c r="CR132" s="646" t="s">
        <v>716</v>
      </c>
      <c r="CS132" s="646"/>
      <c r="CT132" s="646"/>
      <c r="CU132" s="646"/>
      <c r="CV132" s="646"/>
      <c r="CW132" s="613" t="s">
        <v>721</v>
      </c>
      <c r="CX132" s="613"/>
      <c r="CY132" s="613"/>
      <c r="CZ132" s="613"/>
      <c r="DA132" s="613"/>
      <c r="DB132" s="613"/>
      <c r="DC132" s="613"/>
      <c r="DD132" s="613"/>
      <c r="DE132" s="613"/>
      <c r="DF132" s="613"/>
      <c r="DG132" s="613"/>
      <c r="DH132" s="613"/>
      <c r="DI132" s="613"/>
      <c r="DJ132" s="613"/>
    </row>
    <row r="133" spans="95:114" ht="26.25" customHeight="1">
      <c r="CQ133" s="230"/>
      <c r="CR133" s="646" t="s">
        <v>717</v>
      </c>
      <c r="CS133" s="646"/>
      <c r="CT133" s="646"/>
      <c r="CU133" s="646"/>
      <c r="CV133" s="646"/>
      <c r="CW133" s="613" t="s">
        <v>722</v>
      </c>
      <c r="CX133" s="613"/>
      <c r="CY133" s="613"/>
      <c r="CZ133" s="613"/>
      <c r="DA133" s="613"/>
      <c r="DB133" s="613"/>
      <c r="DC133" s="613"/>
      <c r="DD133" s="613"/>
      <c r="DE133" s="613"/>
      <c r="DF133" s="613"/>
      <c r="DG133" s="613"/>
      <c r="DH133" s="613"/>
      <c r="DI133" s="613"/>
      <c r="DJ133" s="613"/>
    </row>
    <row r="134" spans="95:114" ht="26.25" customHeight="1">
      <c r="CQ134" s="230"/>
      <c r="CR134" s="646" t="s">
        <v>528</v>
      </c>
      <c r="CS134" s="646"/>
      <c r="CT134" s="646"/>
      <c r="CU134" s="646"/>
      <c r="CV134" s="646"/>
      <c r="CW134" s="613" t="s">
        <v>529</v>
      </c>
      <c r="CX134" s="613"/>
      <c r="CY134" s="613"/>
      <c r="CZ134" s="613"/>
      <c r="DA134" s="613"/>
      <c r="DB134" s="613"/>
      <c r="DC134" s="613"/>
      <c r="DD134" s="613"/>
      <c r="DE134" s="613"/>
      <c r="DF134" s="613"/>
      <c r="DG134" s="613"/>
      <c r="DH134" s="613"/>
      <c r="DI134" s="613"/>
      <c r="DJ134" s="613"/>
    </row>
    <row r="135" spans="95:114" ht="26.25" customHeight="1">
      <c r="CQ135" s="230"/>
      <c r="CR135" s="646" t="s">
        <v>1611</v>
      </c>
      <c r="CS135" s="646"/>
      <c r="CT135" s="646"/>
      <c r="CU135" s="646"/>
      <c r="CV135" s="646"/>
      <c r="CW135" s="613" t="s">
        <v>1535</v>
      </c>
      <c r="CX135" s="613"/>
      <c r="CY135" s="613"/>
      <c r="CZ135" s="613"/>
      <c r="DA135" s="613"/>
      <c r="DB135" s="613"/>
      <c r="DC135" s="613"/>
      <c r="DD135" s="613"/>
      <c r="DE135" s="613"/>
      <c r="DF135" s="613"/>
      <c r="DG135" s="613"/>
      <c r="DH135" s="613"/>
      <c r="DI135" s="613"/>
      <c r="DJ135" s="613"/>
    </row>
    <row r="136" spans="95:114" ht="31.5" customHeight="1">
      <c r="CQ136" s="228"/>
      <c r="CR136" s="612" t="s">
        <v>862</v>
      </c>
      <c r="CS136" s="612"/>
      <c r="CT136" s="612"/>
      <c r="CU136" s="612"/>
      <c r="CV136" s="612"/>
      <c r="CW136" s="612" t="s">
        <v>863</v>
      </c>
      <c r="CX136" s="612"/>
      <c r="CY136" s="612"/>
      <c r="CZ136" s="612"/>
      <c r="DA136" s="612"/>
      <c r="DB136" s="612"/>
      <c r="DC136" s="612"/>
      <c r="DD136" s="612"/>
      <c r="DE136" s="612"/>
      <c r="DF136" s="612"/>
      <c r="DG136" s="612"/>
      <c r="DH136" s="612"/>
      <c r="DI136" s="612"/>
      <c r="DJ136" s="612"/>
    </row>
    <row r="137" spans="95:114" ht="34.5" customHeight="1">
      <c r="CQ137" s="229"/>
      <c r="CR137" s="626" t="s">
        <v>718</v>
      </c>
      <c r="CS137" s="626"/>
      <c r="CT137" s="626"/>
      <c r="CU137" s="626"/>
      <c r="CV137" s="626"/>
      <c r="CW137" s="628" t="s">
        <v>1639</v>
      </c>
      <c r="CX137" s="628"/>
      <c r="CY137" s="628"/>
      <c r="CZ137" s="628"/>
      <c r="DA137" s="628"/>
      <c r="DB137" s="628"/>
      <c r="DC137" s="628"/>
      <c r="DD137" s="628"/>
      <c r="DE137" s="628"/>
      <c r="DF137" s="628"/>
      <c r="DG137" s="628"/>
      <c r="DH137" s="628"/>
      <c r="DI137" s="628"/>
      <c r="DJ137" s="628"/>
    </row>
    <row r="138" spans="95:114" ht="75.75" customHeight="1">
      <c r="CQ138" s="229"/>
      <c r="CR138" s="626" t="s">
        <v>723</v>
      </c>
      <c r="CS138" s="626"/>
      <c r="CT138" s="626"/>
      <c r="CU138" s="626"/>
      <c r="CV138" s="626"/>
      <c r="CW138" s="628" t="s">
        <v>1659</v>
      </c>
      <c r="CX138" s="628"/>
      <c r="CY138" s="628"/>
      <c r="CZ138" s="628"/>
      <c r="DA138" s="628"/>
      <c r="DB138" s="628"/>
      <c r="DC138" s="628"/>
      <c r="DD138" s="628"/>
      <c r="DE138" s="628"/>
      <c r="DF138" s="628"/>
      <c r="DG138" s="628"/>
      <c r="DH138" s="628"/>
      <c r="DI138" s="628"/>
      <c r="DJ138" s="628"/>
    </row>
    <row r="139" spans="95:114" ht="26.25" customHeight="1">
      <c r="CQ139" s="229"/>
      <c r="CR139" s="626" t="s">
        <v>719</v>
      </c>
      <c r="CS139" s="626"/>
      <c r="CT139" s="626"/>
      <c r="CU139" s="626"/>
      <c r="CV139" s="626"/>
      <c r="CW139" s="628" t="s">
        <v>1653</v>
      </c>
      <c r="CX139" s="628"/>
      <c r="CY139" s="628"/>
      <c r="CZ139" s="628"/>
      <c r="DA139" s="628"/>
      <c r="DB139" s="628"/>
      <c r="DC139" s="628"/>
      <c r="DD139" s="628"/>
      <c r="DE139" s="628"/>
      <c r="DF139" s="628"/>
      <c r="DG139" s="628"/>
      <c r="DH139" s="628"/>
      <c r="DI139" s="628"/>
      <c r="DJ139" s="628"/>
    </row>
    <row r="140" spans="95:114" ht="47.25" customHeight="1">
      <c r="CQ140" s="229"/>
      <c r="CR140" s="626" t="s">
        <v>1620</v>
      </c>
      <c r="CS140" s="626"/>
      <c r="CT140" s="626"/>
      <c r="CU140" s="626"/>
      <c r="CV140" s="626"/>
      <c r="CW140" s="628" t="s">
        <v>1641</v>
      </c>
      <c r="CX140" s="628"/>
      <c r="CY140" s="628"/>
      <c r="CZ140" s="628"/>
      <c r="DA140" s="628"/>
      <c r="DB140" s="628"/>
      <c r="DC140" s="628"/>
      <c r="DD140" s="628"/>
      <c r="DE140" s="628"/>
      <c r="DF140" s="628"/>
      <c r="DG140" s="628"/>
      <c r="DH140" s="628"/>
      <c r="DI140" s="628"/>
      <c r="DJ140" s="628"/>
    </row>
    <row r="141" spans="95:114" ht="27.75" customHeight="1">
      <c r="CQ141" s="753"/>
      <c r="CR141" s="626" t="s">
        <v>1655</v>
      </c>
      <c r="CS141" s="626"/>
      <c r="CT141" s="626"/>
      <c r="CU141" s="626"/>
      <c r="CV141" s="626"/>
      <c r="CW141" s="628" t="s">
        <v>1675</v>
      </c>
      <c r="CX141" s="628"/>
      <c r="CY141" s="628"/>
      <c r="CZ141" s="628"/>
      <c r="DA141" s="628"/>
      <c r="DB141" s="628"/>
      <c r="DC141" s="628"/>
      <c r="DD141" s="628"/>
      <c r="DE141" s="628"/>
      <c r="DF141" s="628"/>
      <c r="DG141" s="628"/>
      <c r="DH141" s="628"/>
      <c r="DI141" s="628"/>
      <c r="DJ141" s="628"/>
    </row>
    <row r="142" spans="95:114" ht="26.25" customHeight="1">
      <c r="CQ142" s="754"/>
      <c r="CR142" s="626" t="s">
        <v>720</v>
      </c>
      <c r="CS142" s="626"/>
      <c r="CT142" s="626"/>
      <c r="CU142" s="626"/>
      <c r="CV142" s="626"/>
      <c r="CW142" s="628" t="s">
        <v>128</v>
      </c>
      <c r="CX142" s="628"/>
      <c r="CY142" s="628"/>
      <c r="CZ142" s="628"/>
      <c r="DA142" s="628"/>
      <c r="DB142" s="628"/>
      <c r="DC142" s="628"/>
      <c r="DD142" s="628"/>
      <c r="DE142" s="628"/>
      <c r="DF142" s="628"/>
      <c r="DG142" s="628"/>
      <c r="DH142" s="628"/>
      <c r="DI142" s="628"/>
      <c r="DJ142" s="628"/>
    </row>
    <row r="157" spans="95:134" ht="26.25" customHeight="1">
      <c r="CQ157" s="278" t="s">
        <v>292</v>
      </c>
      <c r="CR157" s="265"/>
      <c r="CS157" s="265"/>
      <c r="CT157" s="265"/>
      <c r="CU157" s="265"/>
      <c r="CV157" s="265"/>
      <c r="CW157" s="265"/>
      <c r="CX157" s="282" t="s">
        <v>73</v>
      </c>
      <c r="CY157" s="283">
        <f>ED174</f>
        <v>0</v>
      </c>
      <c r="CZ157" s="265"/>
      <c r="DA157" s="265"/>
      <c r="DB157" s="265"/>
      <c r="DC157" s="265"/>
      <c r="DD157" s="265"/>
      <c r="DE157" s="265"/>
      <c r="DF157" s="265"/>
      <c r="DG157" s="265"/>
      <c r="DH157" s="265"/>
      <c r="DI157" s="265"/>
      <c r="DJ157" s="265"/>
      <c r="DK157" s="265"/>
      <c r="DL157" s="265"/>
      <c r="DM157" s="265"/>
      <c r="DN157" s="265"/>
      <c r="DZ157" s="279">
        <v>0</v>
      </c>
      <c r="EA157" s="279">
        <v>1</v>
      </c>
      <c r="EB157" s="279">
        <v>2</v>
      </c>
      <c r="EC157" s="279">
        <v>3</v>
      </c>
      <c r="ED157" s="279">
        <v>4</v>
      </c>
    </row>
    <row r="158" spans="95:134" ht="21.75" customHeight="1">
      <c r="CQ158" s="614" t="s">
        <v>243</v>
      </c>
      <c r="CR158" s="615"/>
      <c r="CS158" s="615"/>
      <c r="CT158" s="615"/>
      <c r="CU158" s="615"/>
      <c r="CV158" s="615"/>
      <c r="CW158" s="616"/>
      <c r="CX158" s="266"/>
      <c r="CY158" s="267" t="s">
        <v>244</v>
      </c>
      <c r="CZ158" s="267"/>
      <c r="DA158" s="267"/>
      <c r="DB158" s="267"/>
      <c r="DC158" s="267"/>
      <c r="DD158" s="267"/>
      <c r="DE158" s="267"/>
      <c r="DF158" s="267"/>
      <c r="DG158" s="267"/>
      <c r="DH158" s="267"/>
      <c r="DI158" s="268"/>
      <c r="DJ158" s="265"/>
      <c r="DK158" s="265"/>
      <c r="DL158" s="265"/>
      <c r="DM158" s="265"/>
      <c r="DN158" s="265"/>
      <c r="DY158" s="233" t="s">
        <v>70</v>
      </c>
      <c r="DZ158" s="280" t="b">
        <v>0</v>
      </c>
      <c r="EA158" s="280" t="b">
        <v>0</v>
      </c>
      <c r="EB158" s="280" t="b">
        <v>0</v>
      </c>
      <c r="EC158" s="280" t="b">
        <v>0</v>
      </c>
      <c r="ED158" s="280"/>
    </row>
    <row r="159" spans="95:134" ht="18.75" customHeight="1">
      <c r="CQ159" s="617"/>
      <c r="CR159" s="618"/>
      <c r="CS159" s="618"/>
      <c r="CT159" s="618"/>
      <c r="CU159" s="618"/>
      <c r="CV159" s="618"/>
      <c r="CW159" s="619"/>
      <c r="CX159" s="269"/>
      <c r="CY159" s="270" t="s">
        <v>245</v>
      </c>
      <c r="CZ159" s="270"/>
      <c r="DA159" s="270"/>
      <c r="DB159" s="270"/>
      <c r="DC159" s="270"/>
      <c r="DD159" s="270"/>
      <c r="DE159" s="270"/>
      <c r="DF159" s="270"/>
      <c r="DG159" s="270"/>
      <c r="DH159" s="270"/>
      <c r="DI159" s="271"/>
      <c r="DJ159" s="265"/>
      <c r="DK159" s="265"/>
      <c r="DL159" s="265"/>
      <c r="DM159" s="265"/>
      <c r="DN159" s="265"/>
      <c r="DY159" s="233" t="s">
        <v>71</v>
      </c>
      <c r="DZ159" s="280" t="b">
        <v>0</v>
      </c>
      <c r="EA159" s="280" t="b">
        <v>0</v>
      </c>
      <c r="EB159" s="280" t="b">
        <v>0</v>
      </c>
      <c r="EC159" s="280"/>
      <c r="ED159" s="280"/>
    </row>
    <row r="160" spans="95:134" ht="18.75" customHeight="1">
      <c r="CQ160" s="266" t="s">
        <v>246</v>
      </c>
      <c r="CR160" s="267"/>
      <c r="CS160" s="267"/>
      <c r="CT160" s="267"/>
      <c r="CU160" s="267"/>
      <c r="CV160" s="267"/>
      <c r="CW160" s="268"/>
      <c r="CX160" s="266"/>
      <c r="CY160" s="267" t="s">
        <v>248</v>
      </c>
      <c r="CZ160" s="267"/>
      <c r="DA160" s="267"/>
      <c r="DB160" s="267"/>
      <c r="DC160" s="267"/>
      <c r="DD160" s="267"/>
      <c r="DE160" s="267"/>
      <c r="DF160" s="267"/>
      <c r="DG160" s="267"/>
      <c r="DH160" s="267"/>
      <c r="DI160" s="268"/>
      <c r="DJ160" s="265"/>
      <c r="DK160" s="265"/>
      <c r="DL160" s="265"/>
      <c r="DM160" s="265"/>
      <c r="DN160" s="265"/>
      <c r="DY160" s="233" t="s">
        <v>72</v>
      </c>
      <c r="DZ160" s="280" t="b">
        <v>0</v>
      </c>
      <c r="EA160" s="280" t="b">
        <v>0</v>
      </c>
      <c r="EB160" s="280" t="b">
        <v>0</v>
      </c>
      <c r="EC160" s="280"/>
      <c r="ED160" s="280"/>
    </row>
    <row r="161" spans="95:134" ht="18.75" customHeight="1">
      <c r="CQ161" s="269" t="s">
        <v>247</v>
      </c>
      <c r="CR161" s="270"/>
      <c r="CS161" s="270"/>
      <c r="CT161" s="270"/>
      <c r="CU161" s="270"/>
      <c r="CV161" s="270"/>
      <c r="CW161" s="271"/>
      <c r="CX161" s="269"/>
      <c r="CY161" s="270"/>
      <c r="CZ161" s="270"/>
      <c r="DA161" s="270"/>
      <c r="DB161" s="270"/>
      <c r="DC161" s="270"/>
      <c r="DD161" s="270"/>
      <c r="DE161" s="270"/>
      <c r="DF161" s="270"/>
      <c r="DG161" s="270"/>
      <c r="DH161" s="270"/>
      <c r="DI161" s="271"/>
      <c r="DJ161" s="265"/>
      <c r="DK161" s="265"/>
      <c r="DL161" s="265"/>
      <c r="DM161" s="265"/>
      <c r="DN161" s="265"/>
      <c r="DY161" s="195">
        <v>2</v>
      </c>
      <c r="DZ161" s="280" t="b">
        <v>0</v>
      </c>
      <c r="EA161" s="280" t="b">
        <v>0</v>
      </c>
      <c r="EB161" s="280" t="b">
        <v>0</v>
      </c>
      <c r="EC161" s="280"/>
      <c r="ED161" s="280"/>
    </row>
    <row r="162" spans="95:134" ht="18.75" customHeight="1">
      <c r="CQ162" s="266" t="s">
        <v>249</v>
      </c>
      <c r="CR162" s="267"/>
      <c r="CS162" s="267"/>
      <c r="CT162" s="267"/>
      <c r="CU162" s="267"/>
      <c r="CV162" s="267"/>
      <c r="CW162" s="268"/>
      <c r="CX162" s="266"/>
      <c r="CY162" s="267" t="s">
        <v>251</v>
      </c>
      <c r="CZ162" s="267"/>
      <c r="DA162" s="267"/>
      <c r="DB162" s="267"/>
      <c r="DC162" s="267"/>
      <c r="DD162" s="267"/>
      <c r="DE162" s="267"/>
      <c r="DF162" s="267"/>
      <c r="DG162" s="267"/>
      <c r="DH162" s="267"/>
      <c r="DI162" s="268"/>
      <c r="DJ162" s="265"/>
      <c r="DK162" s="265"/>
      <c r="DL162" s="265"/>
      <c r="DM162" s="265"/>
      <c r="DN162" s="265"/>
      <c r="DY162" s="195">
        <v>3</v>
      </c>
      <c r="DZ162" s="280" t="b">
        <v>0</v>
      </c>
      <c r="EA162" s="280" t="b">
        <v>0</v>
      </c>
      <c r="EB162" s="280" t="b">
        <v>0</v>
      </c>
      <c r="EC162" s="280" t="b">
        <v>0</v>
      </c>
      <c r="ED162" s="280"/>
    </row>
    <row r="163" spans="95:134" ht="18.75" customHeight="1">
      <c r="CQ163" s="269" t="s">
        <v>250</v>
      </c>
      <c r="CR163" s="270"/>
      <c r="CS163" s="270"/>
      <c r="CT163" s="270"/>
      <c r="CU163" s="270"/>
      <c r="CV163" s="270"/>
      <c r="CW163" s="271"/>
      <c r="CX163" s="269"/>
      <c r="CY163" s="270"/>
      <c r="CZ163" s="270"/>
      <c r="DA163" s="270"/>
      <c r="DB163" s="270"/>
      <c r="DC163" s="270"/>
      <c r="DD163" s="270"/>
      <c r="DE163" s="270"/>
      <c r="DF163" s="270"/>
      <c r="DG163" s="270"/>
      <c r="DH163" s="270"/>
      <c r="DI163" s="271"/>
      <c r="DJ163" s="265"/>
      <c r="DK163" s="265"/>
      <c r="DL163" s="265"/>
      <c r="DM163" s="265"/>
      <c r="DN163" s="265"/>
      <c r="DY163" s="195">
        <v>4</v>
      </c>
      <c r="DZ163" s="280" t="b">
        <v>0</v>
      </c>
      <c r="EA163" s="280" t="b">
        <v>0</v>
      </c>
      <c r="EB163" s="280" t="b">
        <v>0</v>
      </c>
      <c r="EC163" s="280" t="b">
        <v>0</v>
      </c>
      <c r="ED163" s="280"/>
    </row>
    <row r="164" spans="95:135" ht="18.75" customHeight="1">
      <c r="CQ164" s="272" t="s">
        <v>252</v>
      </c>
      <c r="CR164" s="273"/>
      <c r="CS164" s="273"/>
      <c r="CT164" s="273"/>
      <c r="CU164" s="273"/>
      <c r="CV164" s="273"/>
      <c r="CW164" s="274"/>
      <c r="CX164" s="272"/>
      <c r="CY164" s="273" t="s">
        <v>253</v>
      </c>
      <c r="CZ164" s="273"/>
      <c r="DA164" s="273"/>
      <c r="DB164" s="273"/>
      <c r="DC164" s="273"/>
      <c r="DD164" s="273"/>
      <c r="DE164" s="273"/>
      <c r="DF164" s="273"/>
      <c r="DG164" s="273"/>
      <c r="DH164" s="273"/>
      <c r="DI164" s="274"/>
      <c r="DJ164" s="265"/>
      <c r="DK164" s="265"/>
      <c r="DL164" s="265"/>
      <c r="DM164" s="265"/>
      <c r="DN164" s="265"/>
      <c r="DY164" s="195">
        <v>5</v>
      </c>
      <c r="DZ164" s="280" t="b">
        <v>0</v>
      </c>
      <c r="EA164" s="280" t="b">
        <v>0</v>
      </c>
      <c r="EB164" s="280" t="b">
        <v>0</v>
      </c>
      <c r="EC164" s="280" t="b">
        <v>0</v>
      </c>
      <c r="ED164" s="280" t="b">
        <v>0</v>
      </c>
      <c r="EE164" s="280" t="b">
        <v>0</v>
      </c>
    </row>
    <row r="165" spans="95:135" ht="18.75" customHeight="1">
      <c r="CQ165" s="266" t="s">
        <v>254</v>
      </c>
      <c r="CR165" s="267"/>
      <c r="CS165" s="267"/>
      <c r="CT165" s="267"/>
      <c r="CU165" s="267"/>
      <c r="CV165" s="267"/>
      <c r="CW165" s="268"/>
      <c r="CX165" s="266"/>
      <c r="CY165" s="267" t="s">
        <v>255</v>
      </c>
      <c r="CZ165" s="267"/>
      <c r="DA165" s="267"/>
      <c r="DB165" s="267"/>
      <c r="DC165" s="267"/>
      <c r="DD165" s="267"/>
      <c r="DE165" s="267"/>
      <c r="DF165" s="267"/>
      <c r="DG165" s="267"/>
      <c r="DH165" s="267"/>
      <c r="DI165" s="268"/>
      <c r="DJ165" s="265"/>
      <c r="DK165" s="265"/>
      <c r="DL165" s="265"/>
      <c r="DM165" s="265"/>
      <c r="DN165" s="265"/>
      <c r="DY165" s="195">
        <v>6</v>
      </c>
      <c r="DZ165" s="280" t="b">
        <v>0</v>
      </c>
      <c r="EA165" s="280" t="b">
        <v>0</v>
      </c>
      <c r="EB165" s="280" t="b">
        <v>0</v>
      </c>
      <c r="EC165" s="280" t="b">
        <v>0</v>
      </c>
      <c r="ED165" s="280" t="b">
        <v>0</v>
      </c>
      <c r="EE165" s="280" t="b">
        <v>0</v>
      </c>
    </row>
    <row r="166" spans="95:135" ht="18.75" customHeight="1">
      <c r="CQ166" s="269"/>
      <c r="CR166" s="270"/>
      <c r="CS166" s="270"/>
      <c r="CT166" s="270"/>
      <c r="CU166" s="270"/>
      <c r="CV166" s="270"/>
      <c r="CW166" s="271"/>
      <c r="CX166" s="269"/>
      <c r="CY166" s="270" t="s">
        <v>256</v>
      </c>
      <c r="CZ166" s="270"/>
      <c r="DA166" s="270"/>
      <c r="DB166" s="270"/>
      <c r="DC166" s="270"/>
      <c r="DD166" s="270"/>
      <c r="DE166" s="270"/>
      <c r="DF166" s="270"/>
      <c r="DG166" s="270"/>
      <c r="DH166" s="270"/>
      <c r="DI166" s="271"/>
      <c r="DJ166" s="265"/>
      <c r="DK166" s="265"/>
      <c r="DL166" s="265"/>
      <c r="DM166" s="265"/>
      <c r="DN166" s="265"/>
      <c r="DY166" s="195">
        <v>7</v>
      </c>
      <c r="DZ166" s="280" t="b">
        <v>0</v>
      </c>
      <c r="EA166" s="280" t="b">
        <v>0</v>
      </c>
      <c r="EB166" s="280" t="b">
        <v>0</v>
      </c>
      <c r="EC166" s="280" t="b">
        <v>0</v>
      </c>
      <c r="ED166" s="280" t="b">
        <v>0</v>
      </c>
      <c r="EE166" s="280" t="b">
        <v>0</v>
      </c>
    </row>
    <row r="167" spans="95:135" ht="18.75" customHeight="1">
      <c r="CQ167" s="266" t="s">
        <v>257</v>
      </c>
      <c r="CR167" s="267"/>
      <c r="CS167" s="267"/>
      <c r="CT167" s="267"/>
      <c r="CU167" s="267"/>
      <c r="CV167" s="267"/>
      <c r="CW167" s="268"/>
      <c r="CX167" s="266"/>
      <c r="CY167" s="267" t="s">
        <v>258</v>
      </c>
      <c r="CZ167" s="267"/>
      <c r="DA167" s="267"/>
      <c r="DB167" s="267"/>
      <c r="DC167" s="267"/>
      <c r="DD167" s="267"/>
      <c r="DE167" s="267"/>
      <c r="DF167" s="267"/>
      <c r="DG167" s="267"/>
      <c r="DH167" s="267"/>
      <c r="DI167" s="268"/>
      <c r="DJ167" s="265"/>
      <c r="DK167" s="265"/>
      <c r="DL167" s="265"/>
      <c r="DM167" s="265"/>
      <c r="DN167" s="265"/>
      <c r="DY167" s="195">
        <v>8</v>
      </c>
      <c r="DZ167" s="280" t="b">
        <v>0</v>
      </c>
      <c r="EA167" s="280" t="b">
        <v>0</v>
      </c>
      <c r="EB167" s="280" t="b">
        <v>0</v>
      </c>
      <c r="EC167" s="280" t="b">
        <v>0</v>
      </c>
      <c r="ED167" s="280" t="b">
        <v>0</v>
      </c>
      <c r="EE167" s="280" t="b">
        <v>0</v>
      </c>
    </row>
    <row r="168" spans="95:135" ht="18.75" customHeight="1">
      <c r="CQ168" s="269"/>
      <c r="CR168" s="270"/>
      <c r="CS168" s="270"/>
      <c r="CT168" s="270"/>
      <c r="CU168" s="270"/>
      <c r="CV168" s="270"/>
      <c r="CW168" s="271"/>
      <c r="CX168" s="269"/>
      <c r="CY168" s="270" t="s">
        <v>1531</v>
      </c>
      <c r="CZ168" s="270"/>
      <c r="DA168" s="270"/>
      <c r="DB168" s="270"/>
      <c r="DC168" s="270"/>
      <c r="DD168" s="270"/>
      <c r="DE168" s="270"/>
      <c r="DF168" s="270"/>
      <c r="DG168" s="270"/>
      <c r="DH168" s="270"/>
      <c r="DI168" s="271"/>
      <c r="DJ168" s="265"/>
      <c r="DK168" s="265"/>
      <c r="DL168" s="265"/>
      <c r="DM168" s="265"/>
      <c r="DN168" s="265"/>
      <c r="DY168" s="195">
        <v>9</v>
      </c>
      <c r="DZ168" s="280" t="b">
        <v>0</v>
      </c>
      <c r="EA168" s="280" t="b">
        <v>0</v>
      </c>
      <c r="EB168" s="280" t="b">
        <v>0</v>
      </c>
      <c r="EC168" s="280"/>
      <c r="ED168" s="280"/>
      <c r="EE168" s="280" t="b">
        <v>0</v>
      </c>
    </row>
    <row r="169" spans="95:135" ht="18.75" customHeight="1">
      <c r="CQ169" s="266" t="s">
        <v>259</v>
      </c>
      <c r="CR169" s="267"/>
      <c r="CS169" s="267"/>
      <c r="CT169" s="267"/>
      <c r="CU169" s="267"/>
      <c r="CV169" s="267"/>
      <c r="CW169" s="268"/>
      <c r="CX169" s="266"/>
      <c r="CY169" s="267" t="s">
        <v>262</v>
      </c>
      <c r="CZ169" s="267"/>
      <c r="DA169" s="267"/>
      <c r="DB169" s="267"/>
      <c r="DC169" s="267"/>
      <c r="DD169" s="267"/>
      <c r="DE169" s="267"/>
      <c r="DF169" s="267"/>
      <c r="DG169" s="267"/>
      <c r="DH169" s="267"/>
      <c r="DI169" s="268"/>
      <c r="DJ169" s="265"/>
      <c r="DK169" s="265"/>
      <c r="DL169" s="265"/>
      <c r="DM169" s="265"/>
      <c r="DN169" s="265"/>
      <c r="DY169" s="195">
        <v>10</v>
      </c>
      <c r="DZ169" s="280" t="b">
        <v>0</v>
      </c>
      <c r="EA169" s="280" t="b">
        <v>0</v>
      </c>
      <c r="EB169" s="280" t="b">
        <v>0</v>
      </c>
      <c r="EC169" s="280"/>
      <c r="ED169" s="280"/>
      <c r="EE169" s="207"/>
    </row>
    <row r="170" spans="95:135" ht="18.75" customHeight="1">
      <c r="CQ170" s="275" t="s">
        <v>260</v>
      </c>
      <c r="CR170" s="276"/>
      <c r="CS170" s="276"/>
      <c r="CT170" s="276"/>
      <c r="CU170" s="276"/>
      <c r="CV170" s="276"/>
      <c r="CW170" s="277"/>
      <c r="CX170" s="275"/>
      <c r="CY170" s="276" t="s">
        <v>263</v>
      </c>
      <c r="CZ170" s="276"/>
      <c r="DA170" s="276"/>
      <c r="DB170" s="276"/>
      <c r="DC170" s="276"/>
      <c r="DD170" s="276"/>
      <c r="DE170" s="276"/>
      <c r="DF170" s="276"/>
      <c r="DG170" s="276"/>
      <c r="DH170" s="276"/>
      <c r="DI170" s="277"/>
      <c r="DJ170" s="265"/>
      <c r="DK170" s="265"/>
      <c r="DL170" s="265"/>
      <c r="DM170" s="265"/>
      <c r="DN170" s="265"/>
      <c r="DY170" s="195">
        <v>11</v>
      </c>
      <c r="DZ170" s="280" t="b">
        <v>0</v>
      </c>
      <c r="EA170" s="280" t="b">
        <v>0</v>
      </c>
      <c r="EB170" s="280" t="b">
        <v>0</v>
      </c>
      <c r="EC170" s="280" t="b">
        <v>0</v>
      </c>
      <c r="ED170" s="280"/>
      <c r="EE170" s="207"/>
    </row>
    <row r="171" spans="95:135" ht="18.75" customHeight="1">
      <c r="CQ171" s="275" t="s">
        <v>261</v>
      </c>
      <c r="CR171" s="276"/>
      <c r="CS171" s="276"/>
      <c r="CT171" s="276"/>
      <c r="CU171" s="276"/>
      <c r="CV171" s="276"/>
      <c r="CW171" s="277"/>
      <c r="CX171" s="275"/>
      <c r="CY171" s="276" t="s">
        <v>264</v>
      </c>
      <c r="CZ171" s="276"/>
      <c r="DA171" s="276"/>
      <c r="DB171" s="276"/>
      <c r="DC171" s="276"/>
      <c r="DD171" s="276"/>
      <c r="DE171" s="276"/>
      <c r="DF171" s="276"/>
      <c r="DG171" s="276"/>
      <c r="DH171" s="276"/>
      <c r="DI171" s="277"/>
      <c r="DJ171" s="265"/>
      <c r="DK171" s="265"/>
      <c r="DL171" s="265"/>
      <c r="DM171" s="265"/>
      <c r="DN171" s="265"/>
      <c r="DY171" s="195">
        <v>12</v>
      </c>
      <c r="DZ171" s="280" t="b">
        <v>0</v>
      </c>
      <c r="EA171" s="280" t="b">
        <v>0</v>
      </c>
      <c r="EB171" s="280" t="b">
        <v>0</v>
      </c>
      <c r="EC171" s="280"/>
      <c r="ED171" s="280"/>
      <c r="EE171" s="280" t="b">
        <v>0</v>
      </c>
    </row>
    <row r="172" spans="95:135" ht="18.75" customHeight="1">
      <c r="CQ172" s="275"/>
      <c r="CR172" s="276"/>
      <c r="CS172" s="276"/>
      <c r="CT172" s="276"/>
      <c r="CU172" s="276"/>
      <c r="CV172" s="276"/>
      <c r="CW172" s="277"/>
      <c r="CX172" s="275"/>
      <c r="CY172" s="276" t="s">
        <v>265</v>
      </c>
      <c r="CZ172" s="276"/>
      <c r="DA172" s="276"/>
      <c r="DB172" s="276"/>
      <c r="DC172" s="276"/>
      <c r="DD172" s="276"/>
      <c r="DE172" s="276"/>
      <c r="DF172" s="276"/>
      <c r="DG172" s="276"/>
      <c r="DH172" s="276"/>
      <c r="DI172" s="277"/>
      <c r="DJ172" s="265"/>
      <c r="DK172" s="265"/>
      <c r="DL172" s="265"/>
      <c r="DM172" s="265"/>
      <c r="DN172" s="265"/>
      <c r="DY172" s="195">
        <v>13</v>
      </c>
      <c r="DZ172" s="280" t="b">
        <v>0</v>
      </c>
      <c r="EA172" s="280" t="b">
        <v>0</v>
      </c>
      <c r="EB172" s="280" t="b">
        <v>0</v>
      </c>
      <c r="EC172" s="280"/>
      <c r="ED172" s="280"/>
      <c r="EE172" s="207"/>
    </row>
    <row r="173" spans="95:135" ht="18.75" customHeight="1">
      <c r="CQ173" s="269"/>
      <c r="CR173" s="270"/>
      <c r="CS173" s="270"/>
      <c r="CT173" s="270"/>
      <c r="CU173" s="270"/>
      <c r="CV173" s="270"/>
      <c r="CW173" s="271"/>
      <c r="CX173" s="269"/>
      <c r="CY173" s="270" t="s">
        <v>266</v>
      </c>
      <c r="CZ173" s="270"/>
      <c r="DA173" s="270"/>
      <c r="DB173" s="270"/>
      <c r="DC173" s="270"/>
      <c r="DD173" s="270"/>
      <c r="DE173" s="270"/>
      <c r="DF173" s="270"/>
      <c r="DG173" s="270"/>
      <c r="DH173" s="270"/>
      <c r="DI173" s="271"/>
      <c r="DJ173" s="265"/>
      <c r="DK173" s="265"/>
      <c r="DL173" s="265"/>
      <c r="DM173" s="265"/>
      <c r="DN173" s="265"/>
      <c r="DZ173" s="280">
        <v>0</v>
      </c>
      <c r="EA173" s="280">
        <f>COUNTIF(EA158:EA172,TRUE)</f>
        <v>0</v>
      </c>
      <c r="EB173" s="280">
        <f>COUNTIF(EB158:EB172,TRUE)*2</f>
        <v>0</v>
      </c>
      <c r="EC173" s="280">
        <f>COUNTIF(EC158:EC172,TRUE)*3</f>
        <v>0</v>
      </c>
      <c r="ED173" s="280">
        <f>COUNTIF(ED158:ED172,TRUE)*4</f>
        <v>0</v>
      </c>
      <c r="EE173" s="280">
        <f>COUNTIF(EE158:EE172,TRUE)*9</f>
        <v>0</v>
      </c>
    </row>
    <row r="174" spans="95:134" ht="18.75" customHeight="1">
      <c r="CQ174" s="266" t="s">
        <v>267</v>
      </c>
      <c r="CR174" s="267"/>
      <c r="CS174" s="267"/>
      <c r="CT174" s="267"/>
      <c r="CU174" s="267"/>
      <c r="CV174" s="267"/>
      <c r="CW174" s="268"/>
      <c r="CX174" s="266"/>
      <c r="CY174" s="267" t="s">
        <v>269</v>
      </c>
      <c r="CZ174" s="267"/>
      <c r="DA174" s="267"/>
      <c r="DB174" s="267"/>
      <c r="DC174" s="267"/>
      <c r="DD174" s="267"/>
      <c r="DE174" s="267"/>
      <c r="DF174" s="267"/>
      <c r="DG174" s="267"/>
      <c r="DH174" s="267"/>
      <c r="DI174" s="268"/>
      <c r="DJ174" s="265"/>
      <c r="DK174" s="265"/>
      <c r="DL174" s="265"/>
      <c r="DM174" s="265"/>
      <c r="DN174" s="265"/>
      <c r="DZ174" s="281"/>
      <c r="EA174" s="281"/>
      <c r="EB174" s="281"/>
      <c r="EC174" s="281"/>
      <c r="ED174" s="280">
        <f>SUM(DZ173:ED173)</f>
        <v>0</v>
      </c>
    </row>
    <row r="175" spans="95:125" ht="18.75" customHeight="1">
      <c r="CQ175" s="275" t="s">
        <v>268</v>
      </c>
      <c r="CR175" s="276"/>
      <c r="CS175" s="276"/>
      <c r="CT175" s="276"/>
      <c r="CU175" s="276"/>
      <c r="CV175" s="276"/>
      <c r="CW175" s="277"/>
      <c r="CX175" s="275"/>
      <c r="CY175" s="276" t="s">
        <v>263</v>
      </c>
      <c r="CZ175" s="276"/>
      <c r="DA175" s="276"/>
      <c r="DB175" s="276"/>
      <c r="DC175" s="276"/>
      <c r="DD175" s="276"/>
      <c r="DE175" s="276"/>
      <c r="DF175" s="276"/>
      <c r="DG175" s="276"/>
      <c r="DH175" s="276"/>
      <c r="DI175" s="277"/>
      <c r="DJ175" s="265"/>
      <c r="DK175" s="265"/>
      <c r="DL175" s="265"/>
      <c r="DM175" s="265"/>
      <c r="DN175" s="265"/>
      <c r="DQ175" s="281"/>
      <c r="DR175" s="281"/>
      <c r="DS175" s="281"/>
      <c r="DT175" s="281"/>
      <c r="DU175" s="281"/>
    </row>
    <row r="176" spans="95:125" ht="18.75" customHeight="1">
      <c r="CQ176" s="275" t="s">
        <v>261</v>
      </c>
      <c r="CR176" s="276"/>
      <c r="CS176" s="276"/>
      <c r="CT176" s="276"/>
      <c r="CU176" s="276"/>
      <c r="CV176" s="276"/>
      <c r="CW176" s="277"/>
      <c r="CX176" s="275"/>
      <c r="CY176" s="276" t="s">
        <v>264</v>
      </c>
      <c r="CZ176" s="276"/>
      <c r="DA176" s="276"/>
      <c r="DB176" s="276"/>
      <c r="DC176" s="276"/>
      <c r="DD176" s="276"/>
      <c r="DE176" s="276"/>
      <c r="DF176" s="276"/>
      <c r="DG176" s="276"/>
      <c r="DH176" s="276"/>
      <c r="DI176" s="277"/>
      <c r="DJ176" s="265"/>
      <c r="DK176" s="265"/>
      <c r="DL176" s="265"/>
      <c r="DM176" s="265"/>
      <c r="DN176" s="265"/>
      <c r="DQ176" s="281"/>
      <c r="DR176" s="281"/>
      <c r="DS176" s="281"/>
      <c r="DT176" s="281"/>
      <c r="DU176" s="281"/>
    </row>
    <row r="177" spans="95:125" ht="18.75" customHeight="1">
      <c r="CQ177" s="275"/>
      <c r="CR177" s="276"/>
      <c r="CS177" s="276"/>
      <c r="CT177" s="276"/>
      <c r="CU177" s="276"/>
      <c r="CV177" s="276"/>
      <c r="CW177" s="277"/>
      <c r="CX177" s="275"/>
      <c r="CY177" s="276" t="s">
        <v>265</v>
      </c>
      <c r="CZ177" s="276"/>
      <c r="DA177" s="276"/>
      <c r="DB177" s="276"/>
      <c r="DC177" s="276"/>
      <c r="DD177" s="276"/>
      <c r="DE177" s="276"/>
      <c r="DF177" s="276"/>
      <c r="DG177" s="276"/>
      <c r="DH177" s="276"/>
      <c r="DI177" s="277"/>
      <c r="DJ177" s="265"/>
      <c r="DK177" s="265"/>
      <c r="DL177" s="265"/>
      <c r="DM177" s="265"/>
      <c r="DN177" s="265"/>
      <c r="DQ177" s="281"/>
      <c r="DR177" s="281"/>
      <c r="DS177" s="281"/>
      <c r="DT177" s="281"/>
      <c r="DU177" s="281"/>
    </row>
    <row r="178" spans="95:125" ht="18.75" customHeight="1">
      <c r="CQ178" s="269"/>
      <c r="CR178" s="270"/>
      <c r="CS178" s="270"/>
      <c r="CT178" s="270"/>
      <c r="CU178" s="270"/>
      <c r="CV178" s="270"/>
      <c r="CW178" s="271"/>
      <c r="CX178" s="269"/>
      <c r="CY178" s="270" t="s">
        <v>266</v>
      </c>
      <c r="CZ178" s="270"/>
      <c r="DA178" s="270"/>
      <c r="DB178" s="270"/>
      <c r="DC178" s="270"/>
      <c r="DD178" s="270"/>
      <c r="DE178" s="270"/>
      <c r="DF178" s="270"/>
      <c r="DG178" s="270"/>
      <c r="DH178" s="270"/>
      <c r="DI178" s="271"/>
      <c r="DJ178" s="265"/>
      <c r="DK178" s="265"/>
      <c r="DL178" s="265"/>
      <c r="DM178" s="265"/>
      <c r="DN178" s="265"/>
      <c r="DQ178" s="281"/>
      <c r="DR178" s="281"/>
      <c r="DS178" s="281"/>
      <c r="DT178" s="281"/>
      <c r="DU178" s="281"/>
    </row>
    <row r="179" spans="95:125" ht="18.75" customHeight="1">
      <c r="CQ179" s="266" t="s">
        <v>270</v>
      </c>
      <c r="CR179" s="267"/>
      <c r="CS179" s="267"/>
      <c r="CT179" s="267"/>
      <c r="CU179" s="267"/>
      <c r="CV179" s="267"/>
      <c r="CW179" s="268"/>
      <c r="CX179" s="266"/>
      <c r="CY179" s="267" t="s">
        <v>271</v>
      </c>
      <c r="CZ179" s="267"/>
      <c r="DA179" s="267"/>
      <c r="DB179" s="267"/>
      <c r="DC179" s="267"/>
      <c r="DD179" s="267"/>
      <c r="DE179" s="267"/>
      <c r="DF179" s="267"/>
      <c r="DG179" s="267"/>
      <c r="DH179" s="267"/>
      <c r="DI179" s="268"/>
      <c r="DJ179" s="265"/>
      <c r="DK179" s="265"/>
      <c r="DL179" s="265"/>
      <c r="DM179" s="265"/>
      <c r="DN179" s="265"/>
      <c r="DQ179" s="281"/>
      <c r="DR179" s="281"/>
      <c r="DS179" s="281"/>
      <c r="DT179" s="281"/>
      <c r="DU179" s="281"/>
    </row>
    <row r="180" spans="95:118" ht="18.75" customHeight="1">
      <c r="CQ180" s="275" t="s">
        <v>261</v>
      </c>
      <c r="CR180" s="276"/>
      <c r="CS180" s="276"/>
      <c r="CT180" s="276"/>
      <c r="CU180" s="276"/>
      <c r="CV180" s="276"/>
      <c r="CW180" s="277"/>
      <c r="CX180" s="275"/>
      <c r="CY180" s="276" t="s">
        <v>272</v>
      </c>
      <c r="CZ180" s="276"/>
      <c r="DA180" s="276"/>
      <c r="DB180" s="276"/>
      <c r="DC180" s="276"/>
      <c r="DD180" s="276"/>
      <c r="DE180" s="276"/>
      <c r="DF180" s="276"/>
      <c r="DG180" s="276"/>
      <c r="DH180" s="276"/>
      <c r="DI180" s="277"/>
      <c r="DJ180" s="265"/>
      <c r="DK180" s="265"/>
      <c r="DL180" s="265"/>
      <c r="DM180" s="265"/>
      <c r="DN180" s="265"/>
    </row>
    <row r="181" spans="95:118" ht="18.75" customHeight="1">
      <c r="CQ181" s="275"/>
      <c r="CR181" s="276"/>
      <c r="CS181" s="276"/>
      <c r="CT181" s="276"/>
      <c r="CU181" s="276"/>
      <c r="CV181" s="276"/>
      <c r="CW181" s="277"/>
      <c r="CX181" s="275"/>
      <c r="CY181" s="276" t="s">
        <v>273</v>
      </c>
      <c r="CZ181" s="276"/>
      <c r="DA181" s="276"/>
      <c r="DB181" s="276"/>
      <c r="DC181" s="276"/>
      <c r="DD181" s="276"/>
      <c r="DE181" s="276"/>
      <c r="DF181" s="276"/>
      <c r="DG181" s="276"/>
      <c r="DH181" s="276"/>
      <c r="DI181" s="277"/>
      <c r="DJ181" s="265"/>
      <c r="DK181" s="265"/>
      <c r="DL181" s="265"/>
      <c r="DM181" s="265"/>
      <c r="DN181" s="265"/>
    </row>
    <row r="182" spans="95:118" ht="18.75" customHeight="1">
      <c r="CQ182" s="275"/>
      <c r="CR182" s="276"/>
      <c r="CS182" s="276"/>
      <c r="CT182" s="276"/>
      <c r="CU182" s="276"/>
      <c r="CV182" s="276"/>
      <c r="CW182" s="277"/>
      <c r="CX182" s="275"/>
      <c r="CY182" s="276" t="s">
        <v>265</v>
      </c>
      <c r="CZ182" s="276"/>
      <c r="DA182" s="276"/>
      <c r="DB182" s="276"/>
      <c r="DC182" s="276"/>
      <c r="DD182" s="276"/>
      <c r="DE182" s="276"/>
      <c r="DF182" s="276"/>
      <c r="DG182" s="276"/>
      <c r="DH182" s="276"/>
      <c r="DI182" s="277"/>
      <c r="DJ182" s="265"/>
      <c r="DK182" s="265"/>
      <c r="DL182" s="265"/>
      <c r="DM182" s="265"/>
      <c r="DN182" s="265"/>
    </row>
    <row r="183" spans="95:118" ht="18.75" customHeight="1">
      <c r="CQ183" s="269"/>
      <c r="CR183" s="270"/>
      <c r="CS183" s="270"/>
      <c r="CT183" s="270"/>
      <c r="CU183" s="270"/>
      <c r="CV183" s="270"/>
      <c r="CW183" s="271"/>
      <c r="CX183" s="269"/>
      <c r="CY183" s="270" t="s">
        <v>266</v>
      </c>
      <c r="CZ183" s="270"/>
      <c r="DA183" s="270"/>
      <c r="DB183" s="270"/>
      <c r="DC183" s="270"/>
      <c r="DD183" s="270"/>
      <c r="DE183" s="270"/>
      <c r="DF183" s="270"/>
      <c r="DG183" s="270"/>
      <c r="DH183" s="270"/>
      <c r="DI183" s="271"/>
      <c r="DJ183" s="265"/>
      <c r="DK183" s="265"/>
      <c r="DL183" s="265"/>
      <c r="DM183" s="265"/>
      <c r="DN183" s="265"/>
    </row>
    <row r="184" spans="95:118" ht="18.75" customHeight="1">
      <c r="CQ184" s="266" t="s">
        <v>274</v>
      </c>
      <c r="CR184" s="267"/>
      <c r="CS184" s="267"/>
      <c r="CT184" s="267"/>
      <c r="CU184" s="267"/>
      <c r="CV184" s="267"/>
      <c r="CW184" s="268"/>
      <c r="CX184" s="266"/>
      <c r="CY184" s="267" t="s">
        <v>271</v>
      </c>
      <c r="CZ184" s="267"/>
      <c r="DA184" s="267"/>
      <c r="DB184" s="267"/>
      <c r="DC184" s="267"/>
      <c r="DD184" s="267"/>
      <c r="DE184" s="267"/>
      <c r="DF184" s="267"/>
      <c r="DG184" s="267"/>
      <c r="DH184" s="267"/>
      <c r="DI184" s="268"/>
      <c r="DJ184" s="265"/>
      <c r="DK184" s="265"/>
      <c r="DL184" s="265"/>
      <c r="DM184" s="265"/>
      <c r="DN184" s="265"/>
    </row>
    <row r="185" spans="95:118" ht="18.75" customHeight="1">
      <c r="CQ185" s="275" t="s">
        <v>261</v>
      </c>
      <c r="CR185" s="276"/>
      <c r="CS185" s="276"/>
      <c r="CT185" s="276"/>
      <c r="CU185" s="276"/>
      <c r="CV185" s="276"/>
      <c r="CW185" s="277"/>
      <c r="CX185" s="275"/>
      <c r="CY185" s="276" t="s">
        <v>272</v>
      </c>
      <c r="CZ185" s="276"/>
      <c r="DA185" s="276"/>
      <c r="DB185" s="276"/>
      <c r="DC185" s="276"/>
      <c r="DD185" s="276"/>
      <c r="DE185" s="276"/>
      <c r="DF185" s="276"/>
      <c r="DG185" s="276"/>
      <c r="DH185" s="276"/>
      <c r="DI185" s="277"/>
      <c r="DJ185" s="265"/>
      <c r="DK185" s="265"/>
      <c r="DL185" s="265"/>
      <c r="DM185" s="265"/>
      <c r="DN185" s="265"/>
    </row>
    <row r="186" spans="95:118" ht="18.75" customHeight="1">
      <c r="CQ186" s="275"/>
      <c r="CR186" s="276"/>
      <c r="CS186" s="276"/>
      <c r="CT186" s="276"/>
      <c r="CU186" s="276"/>
      <c r="CV186" s="276"/>
      <c r="CW186" s="277"/>
      <c r="CX186" s="275"/>
      <c r="CY186" s="276" t="s">
        <v>273</v>
      </c>
      <c r="CZ186" s="276"/>
      <c r="DA186" s="276"/>
      <c r="DB186" s="276"/>
      <c r="DC186" s="276"/>
      <c r="DD186" s="276"/>
      <c r="DE186" s="276"/>
      <c r="DF186" s="276"/>
      <c r="DG186" s="276"/>
      <c r="DH186" s="276"/>
      <c r="DI186" s="277"/>
      <c r="DJ186" s="265"/>
      <c r="DK186" s="265"/>
      <c r="DL186" s="265"/>
      <c r="DM186" s="265"/>
      <c r="DN186" s="265"/>
    </row>
    <row r="187" spans="95:118" ht="18.75" customHeight="1">
      <c r="CQ187" s="275"/>
      <c r="CR187" s="276"/>
      <c r="CS187" s="276"/>
      <c r="CT187" s="276"/>
      <c r="CU187" s="276"/>
      <c r="CV187" s="276"/>
      <c r="CW187" s="277"/>
      <c r="CX187" s="275"/>
      <c r="CY187" s="276" t="s">
        <v>265</v>
      </c>
      <c r="CZ187" s="276"/>
      <c r="DA187" s="276"/>
      <c r="DB187" s="276"/>
      <c r="DC187" s="276"/>
      <c r="DD187" s="276"/>
      <c r="DE187" s="276"/>
      <c r="DF187" s="276"/>
      <c r="DG187" s="276"/>
      <c r="DH187" s="276"/>
      <c r="DI187" s="277"/>
      <c r="DJ187" s="265"/>
      <c r="DK187" s="265"/>
      <c r="DL187" s="265"/>
      <c r="DM187" s="265"/>
      <c r="DN187" s="265"/>
    </row>
    <row r="188" spans="95:118" ht="18.75" customHeight="1">
      <c r="CQ188" s="269"/>
      <c r="CR188" s="270"/>
      <c r="CS188" s="270"/>
      <c r="CT188" s="270"/>
      <c r="CU188" s="270"/>
      <c r="CV188" s="270"/>
      <c r="CW188" s="271"/>
      <c r="CX188" s="269"/>
      <c r="CY188" s="270" t="s">
        <v>266</v>
      </c>
      <c r="CZ188" s="270"/>
      <c r="DA188" s="270"/>
      <c r="DB188" s="270"/>
      <c r="DC188" s="270"/>
      <c r="DD188" s="270"/>
      <c r="DE188" s="270"/>
      <c r="DF188" s="270"/>
      <c r="DG188" s="270"/>
      <c r="DH188" s="270"/>
      <c r="DI188" s="271"/>
      <c r="DJ188" s="265"/>
      <c r="DK188" s="265"/>
      <c r="DL188" s="265"/>
      <c r="DM188" s="265"/>
      <c r="DN188" s="265"/>
    </row>
    <row r="189" spans="95:118" ht="18.75" customHeight="1">
      <c r="CQ189" s="266" t="s">
        <v>275</v>
      </c>
      <c r="CR189" s="267"/>
      <c r="CS189" s="267"/>
      <c r="CT189" s="267"/>
      <c r="CU189" s="267"/>
      <c r="CV189" s="267"/>
      <c r="CW189" s="268"/>
      <c r="CX189" s="266"/>
      <c r="CY189" s="267" t="s">
        <v>276</v>
      </c>
      <c r="CZ189" s="267"/>
      <c r="DA189" s="267"/>
      <c r="DB189" s="267"/>
      <c r="DC189" s="267"/>
      <c r="DD189" s="267"/>
      <c r="DE189" s="267"/>
      <c r="DF189" s="267"/>
      <c r="DG189" s="267"/>
      <c r="DH189" s="267"/>
      <c r="DI189" s="268"/>
      <c r="DJ189" s="265"/>
      <c r="DK189" s="265"/>
      <c r="DL189" s="265"/>
      <c r="DM189" s="265"/>
      <c r="DN189" s="265"/>
    </row>
    <row r="190" spans="95:118" ht="18.75" customHeight="1">
      <c r="CQ190" s="269" t="s">
        <v>261</v>
      </c>
      <c r="CR190" s="270"/>
      <c r="CS190" s="270"/>
      <c r="CT190" s="270"/>
      <c r="CU190" s="270"/>
      <c r="CV190" s="270"/>
      <c r="CW190" s="271"/>
      <c r="CX190" s="269"/>
      <c r="CY190" s="270"/>
      <c r="CZ190" s="270"/>
      <c r="DA190" s="270"/>
      <c r="DB190" s="270"/>
      <c r="DC190" s="270"/>
      <c r="DD190" s="270"/>
      <c r="DE190" s="270"/>
      <c r="DF190" s="270"/>
      <c r="DG190" s="270"/>
      <c r="DH190" s="270"/>
      <c r="DI190" s="271"/>
      <c r="DJ190" s="265"/>
      <c r="DK190" s="265"/>
      <c r="DL190" s="265"/>
      <c r="DM190" s="265"/>
      <c r="DN190" s="265"/>
    </row>
    <row r="191" spans="95:118" ht="18.75" customHeight="1">
      <c r="CQ191" s="272" t="s">
        <v>277</v>
      </c>
      <c r="CR191" s="273"/>
      <c r="CS191" s="273"/>
      <c r="CT191" s="273"/>
      <c r="CU191" s="273"/>
      <c r="CV191" s="273"/>
      <c r="CW191" s="274"/>
      <c r="CX191" s="272"/>
      <c r="CY191" s="273" t="s">
        <v>278</v>
      </c>
      <c r="CZ191" s="273"/>
      <c r="DA191" s="273"/>
      <c r="DB191" s="273"/>
      <c r="DC191" s="273"/>
      <c r="DD191" s="273"/>
      <c r="DE191" s="273"/>
      <c r="DF191" s="273"/>
      <c r="DG191" s="273"/>
      <c r="DH191" s="273"/>
      <c r="DI191" s="274"/>
      <c r="DJ191" s="265"/>
      <c r="DK191" s="265"/>
      <c r="DL191" s="265"/>
      <c r="DM191" s="265"/>
      <c r="DN191" s="265"/>
    </row>
    <row r="192" spans="95:118" ht="23.25" customHeight="1">
      <c r="CQ192" s="266" t="s">
        <v>279</v>
      </c>
      <c r="CR192" s="267"/>
      <c r="CS192" s="267"/>
      <c r="CT192" s="267"/>
      <c r="CU192" s="267"/>
      <c r="CV192" s="267"/>
      <c r="CW192" s="268"/>
      <c r="CX192" s="266"/>
      <c r="CY192" s="267" t="s">
        <v>280</v>
      </c>
      <c r="CZ192" s="267"/>
      <c r="DA192" s="267"/>
      <c r="DB192" s="267"/>
      <c r="DC192" s="267"/>
      <c r="DD192" s="267"/>
      <c r="DE192" s="267"/>
      <c r="DF192" s="267"/>
      <c r="DG192" s="267"/>
      <c r="DH192" s="267"/>
      <c r="DI192" s="268"/>
      <c r="DJ192" s="265"/>
      <c r="DK192" s="265"/>
      <c r="DL192" s="265"/>
      <c r="DM192" s="265"/>
      <c r="DN192" s="265"/>
    </row>
    <row r="193" spans="95:118" ht="23.25" customHeight="1">
      <c r="CQ193" s="269"/>
      <c r="CR193" s="270"/>
      <c r="CS193" s="270"/>
      <c r="CT193" s="270"/>
      <c r="CU193" s="270"/>
      <c r="CV193" s="270"/>
      <c r="CW193" s="271"/>
      <c r="CX193" s="269"/>
      <c r="CY193" s="270" t="s">
        <v>281</v>
      </c>
      <c r="CZ193" s="270"/>
      <c r="DA193" s="270"/>
      <c r="DB193" s="270"/>
      <c r="DC193" s="270"/>
      <c r="DD193" s="270"/>
      <c r="DE193" s="270"/>
      <c r="DF193" s="270"/>
      <c r="DG193" s="270"/>
      <c r="DH193" s="270"/>
      <c r="DI193" s="271"/>
      <c r="DJ193" s="265"/>
      <c r="DK193" s="265"/>
      <c r="DL193" s="265"/>
      <c r="DM193" s="265"/>
      <c r="DN193" s="265"/>
    </row>
    <row r="194" spans="95:118" ht="18.75" customHeight="1">
      <c r="CQ194" s="266" t="s">
        <v>282</v>
      </c>
      <c r="CR194" s="267"/>
      <c r="CS194" s="267"/>
      <c r="CT194" s="267"/>
      <c r="CU194" s="267"/>
      <c r="CV194" s="267"/>
      <c r="CW194" s="268"/>
      <c r="CX194" s="266"/>
      <c r="CY194" s="267" t="s">
        <v>284</v>
      </c>
      <c r="CZ194" s="267"/>
      <c r="DA194" s="267"/>
      <c r="DB194" s="267"/>
      <c r="DC194" s="267"/>
      <c r="DD194" s="267"/>
      <c r="DE194" s="267"/>
      <c r="DF194" s="267"/>
      <c r="DG194" s="267"/>
      <c r="DH194" s="267"/>
      <c r="DI194" s="268"/>
      <c r="DJ194" s="265"/>
      <c r="DK194" s="265"/>
      <c r="DL194" s="265"/>
      <c r="DM194" s="265"/>
      <c r="DN194" s="265"/>
    </row>
    <row r="195" spans="95:118" ht="18.75" customHeight="1">
      <c r="CQ195" s="269" t="s">
        <v>283</v>
      </c>
      <c r="CR195" s="270"/>
      <c r="CS195" s="270"/>
      <c r="CT195" s="270"/>
      <c r="CU195" s="270"/>
      <c r="CV195" s="270"/>
      <c r="CW195" s="271"/>
      <c r="CX195" s="269"/>
      <c r="CY195" s="270"/>
      <c r="CZ195" s="270"/>
      <c r="DA195" s="270"/>
      <c r="DB195" s="270"/>
      <c r="DC195" s="270"/>
      <c r="DD195" s="270"/>
      <c r="DE195" s="270"/>
      <c r="DF195" s="270"/>
      <c r="DG195" s="270"/>
      <c r="DH195" s="270"/>
      <c r="DI195" s="271"/>
      <c r="DJ195" s="265"/>
      <c r="DK195" s="265"/>
      <c r="DL195" s="265"/>
      <c r="DM195" s="265"/>
      <c r="DN195" s="265"/>
    </row>
    <row r="196" spans="95:118" ht="18.75" customHeight="1">
      <c r="CQ196" s="266" t="s">
        <v>285</v>
      </c>
      <c r="CR196" s="267"/>
      <c r="CS196" s="267"/>
      <c r="CT196" s="267"/>
      <c r="CU196" s="267"/>
      <c r="CV196" s="267"/>
      <c r="CW196" s="268"/>
      <c r="CX196" s="266"/>
      <c r="CY196" s="267" t="s">
        <v>286</v>
      </c>
      <c r="CZ196" s="267"/>
      <c r="DA196" s="267"/>
      <c r="DB196" s="267"/>
      <c r="DC196" s="267"/>
      <c r="DD196" s="267"/>
      <c r="DE196" s="267"/>
      <c r="DF196" s="267"/>
      <c r="DG196" s="267"/>
      <c r="DH196" s="267"/>
      <c r="DI196" s="268"/>
      <c r="DJ196" s="265"/>
      <c r="DK196" s="265"/>
      <c r="DL196" s="265"/>
      <c r="DM196" s="265"/>
      <c r="DN196" s="265"/>
    </row>
    <row r="197" spans="95:118" ht="18.75" customHeight="1">
      <c r="CQ197" s="275"/>
      <c r="CR197" s="276"/>
      <c r="CS197" s="276"/>
      <c r="CT197" s="276"/>
      <c r="CU197" s="276"/>
      <c r="CV197" s="276"/>
      <c r="CW197" s="277"/>
      <c r="CX197" s="275"/>
      <c r="CY197" s="276" t="s">
        <v>287</v>
      </c>
      <c r="CZ197" s="276"/>
      <c r="DA197" s="276"/>
      <c r="DB197" s="276"/>
      <c r="DC197" s="276"/>
      <c r="DD197" s="276"/>
      <c r="DE197" s="276"/>
      <c r="DF197" s="276"/>
      <c r="DG197" s="276"/>
      <c r="DH197" s="276"/>
      <c r="DI197" s="277"/>
      <c r="DJ197" s="265"/>
      <c r="DK197" s="265"/>
      <c r="DL197" s="265"/>
      <c r="DM197" s="265"/>
      <c r="DN197" s="265"/>
    </row>
    <row r="198" spans="95:118" ht="18.75" customHeight="1">
      <c r="CQ198" s="275"/>
      <c r="CR198" s="276"/>
      <c r="CS198" s="276"/>
      <c r="CT198" s="276"/>
      <c r="CU198" s="276"/>
      <c r="CV198" s="276"/>
      <c r="CW198" s="277"/>
      <c r="CX198" s="275"/>
      <c r="CY198" s="276" t="s">
        <v>288</v>
      </c>
      <c r="CZ198" s="276"/>
      <c r="DA198" s="276"/>
      <c r="DB198" s="276"/>
      <c r="DC198" s="276"/>
      <c r="DD198" s="276"/>
      <c r="DE198" s="276"/>
      <c r="DF198" s="276"/>
      <c r="DG198" s="276"/>
      <c r="DH198" s="276"/>
      <c r="DI198" s="277"/>
      <c r="DJ198" s="265"/>
      <c r="DK198" s="265"/>
      <c r="DL198" s="265"/>
      <c r="DM198" s="265"/>
      <c r="DN198" s="265"/>
    </row>
    <row r="199" spans="95:118" ht="18.75" customHeight="1">
      <c r="CQ199" s="275"/>
      <c r="CR199" s="276"/>
      <c r="CS199" s="276"/>
      <c r="CT199" s="276"/>
      <c r="CU199" s="276"/>
      <c r="CV199" s="276"/>
      <c r="CW199" s="277"/>
      <c r="CX199" s="275"/>
      <c r="CY199" s="276" t="s">
        <v>289</v>
      </c>
      <c r="CZ199" s="276"/>
      <c r="DA199" s="276"/>
      <c r="DB199" s="276"/>
      <c r="DC199" s="276"/>
      <c r="DD199" s="276"/>
      <c r="DE199" s="276"/>
      <c r="DF199" s="276"/>
      <c r="DG199" s="276"/>
      <c r="DH199" s="276"/>
      <c r="DI199" s="277"/>
      <c r="DJ199" s="265"/>
      <c r="DK199" s="265"/>
      <c r="DL199" s="265"/>
      <c r="DM199" s="265"/>
      <c r="DN199" s="265"/>
    </row>
    <row r="200" spans="95:118" ht="18.75" customHeight="1">
      <c r="CQ200" s="275"/>
      <c r="CR200" s="276"/>
      <c r="CS200" s="276"/>
      <c r="CT200" s="276"/>
      <c r="CU200" s="276"/>
      <c r="CV200" s="276"/>
      <c r="CW200" s="277"/>
      <c r="CX200" s="275"/>
      <c r="CY200" s="276" t="s">
        <v>290</v>
      </c>
      <c r="CZ200" s="276"/>
      <c r="DA200" s="276"/>
      <c r="DB200" s="276"/>
      <c r="DC200" s="276"/>
      <c r="DD200" s="276"/>
      <c r="DE200" s="276"/>
      <c r="DF200" s="276"/>
      <c r="DG200" s="276"/>
      <c r="DH200" s="276"/>
      <c r="DI200" s="277"/>
      <c r="DJ200" s="265"/>
      <c r="DK200" s="265"/>
      <c r="DL200" s="265"/>
      <c r="DM200" s="265"/>
      <c r="DN200" s="265"/>
    </row>
    <row r="201" spans="95:118" ht="18.75" customHeight="1">
      <c r="CQ201" s="269"/>
      <c r="CR201" s="270"/>
      <c r="CS201" s="270"/>
      <c r="CT201" s="270"/>
      <c r="CU201" s="270"/>
      <c r="CV201" s="270"/>
      <c r="CW201" s="271"/>
      <c r="CX201" s="269"/>
      <c r="CY201" s="270" t="s">
        <v>291</v>
      </c>
      <c r="CZ201" s="270"/>
      <c r="DA201" s="270"/>
      <c r="DB201" s="270"/>
      <c r="DC201" s="270"/>
      <c r="DD201" s="270"/>
      <c r="DE201" s="270"/>
      <c r="DF201" s="270"/>
      <c r="DG201" s="270"/>
      <c r="DH201" s="270"/>
      <c r="DI201" s="271"/>
      <c r="DJ201" s="265"/>
      <c r="DK201" s="265"/>
      <c r="DL201" s="265"/>
      <c r="DM201" s="265"/>
      <c r="DN201" s="265"/>
    </row>
    <row r="202" spans="95:118" ht="13.5">
      <c r="CQ202" s="265"/>
      <c r="CR202" s="265"/>
      <c r="CS202" s="265"/>
      <c r="CT202" s="265"/>
      <c r="CU202" s="265"/>
      <c r="CV202" s="265"/>
      <c r="CW202" s="265"/>
      <c r="CX202" s="265"/>
      <c r="CY202" s="265"/>
      <c r="CZ202" s="265"/>
      <c r="DA202" s="265"/>
      <c r="DB202" s="265"/>
      <c r="DC202" s="265"/>
      <c r="DD202" s="265"/>
      <c r="DE202" s="265"/>
      <c r="DF202" s="265"/>
      <c r="DG202" s="265"/>
      <c r="DH202" s="265"/>
      <c r="DI202" s="265"/>
      <c r="DJ202" s="265"/>
      <c r="DK202" s="265"/>
      <c r="DL202" s="265"/>
      <c r="DM202" s="265"/>
      <c r="DN202" s="265"/>
    </row>
    <row r="203" spans="95:118" ht="13.5">
      <c r="CQ203" s="265"/>
      <c r="CR203" s="265"/>
      <c r="CS203" s="265"/>
      <c r="CT203" s="265"/>
      <c r="CU203" s="265"/>
      <c r="CV203" s="265"/>
      <c r="CW203" s="265"/>
      <c r="CX203" s="265"/>
      <c r="CY203" s="265"/>
      <c r="CZ203" s="265"/>
      <c r="DA203" s="265"/>
      <c r="DB203" s="265"/>
      <c r="DC203" s="265"/>
      <c r="DD203" s="265"/>
      <c r="DE203" s="265"/>
      <c r="DF203" s="265"/>
      <c r="DG203" s="265"/>
      <c r="DH203" s="265"/>
      <c r="DI203" s="265"/>
      <c r="DJ203" s="265"/>
      <c r="DK203" s="265"/>
      <c r="DL203" s="265"/>
      <c r="DM203" s="265"/>
      <c r="DN203" s="265"/>
    </row>
    <row r="204" spans="95:118" ht="13.5">
      <c r="CQ204" s="265"/>
      <c r="CR204" s="265"/>
      <c r="CS204" s="265"/>
      <c r="CT204" s="265"/>
      <c r="CU204" s="265"/>
      <c r="CV204" s="265"/>
      <c r="CW204" s="265"/>
      <c r="CX204" s="265"/>
      <c r="CY204" s="265"/>
      <c r="CZ204" s="265"/>
      <c r="DA204" s="265"/>
      <c r="DB204" s="265"/>
      <c r="DC204" s="265"/>
      <c r="DD204" s="265"/>
      <c r="DE204" s="265"/>
      <c r="DF204" s="265"/>
      <c r="DG204" s="265"/>
      <c r="DH204" s="265"/>
      <c r="DI204" s="265"/>
      <c r="DJ204" s="265"/>
      <c r="DK204" s="265"/>
      <c r="DL204" s="265"/>
      <c r="DM204" s="265"/>
      <c r="DN204" s="265"/>
    </row>
    <row r="205" spans="95:118" ht="13.5">
      <c r="CQ205" s="265"/>
      <c r="CR205" s="265"/>
      <c r="CS205" s="265"/>
      <c r="CT205" s="265"/>
      <c r="CU205" s="265"/>
      <c r="CV205" s="265"/>
      <c r="CW205" s="265"/>
      <c r="CX205" s="265"/>
      <c r="CY205" s="265"/>
      <c r="CZ205" s="265"/>
      <c r="DA205" s="265"/>
      <c r="DB205" s="265"/>
      <c r="DC205" s="265"/>
      <c r="DD205" s="265"/>
      <c r="DE205" s="265"/>
      <c r="DF205" s="265"/>
      <c r="DG205" s="265"/>
      <c r="DH205" s="265"/>
      <c r="DI205" s="265"/>
      <c r="DJ205" s="265"/>
      <c r="DK205" s="265"/>
      <c r="DL205" s="265"/>
      <c r="DM205" s="265"/>
      <c r="DN205" s="265"/>
    </row>
    <row r="206" spans="95:118" ht="13.5">
      <c r="CQ206" s="265"/>
      <c r="CR206" s="265"/>
      <c r="CS206" s="265"/>
      <c r="CT206" s="265"/>
      <c r="CU206" s="265"/>
      <c r="CV206" s="265"/>
      <c r="CW206" s="265"/>
      <c r="CX206" s="265"/>
      <c r="CY206" s="265"/>
      <c r="CZ206" s="265"/>
      <c r="DA206" s="265"/>
      <c r="DB206" s="265"/>
      <c r="DC206" s="265"/>
      <c r="DD206" s="265"/>
      <c r="DE206" s="265"/>
      <c r="DF206" s="265"/>
      <c r="DG206" s="265"/>
      <c r="DH206" s="265"/>
      <c r="DI206" s="265"/>
      <c r="DJ206" s="265"/>
      <c r="DK206" s="265"/>
      <c r="DL206" s="265"/>
      <c r="DM206" s="265"/>
      <c r="DN206" s="265"/>
    </row>
    <row r="207" spans="95:118" ht="13.5">
      <c r="CQ207" s="265"/>
      <c r="CR207" s="265"/>
      <c r="CS207" s="265"/>
      <c r="CT207" s="265"/>
      <c r="CU207" s="265"/>
      <c r="CV207" s="265"/>
      <c r="CW207" s="265"/>
      <c r="CX207" s="265"/>
      <c r="CY207" s="265"/>
      <c r="CZ207" s="265"/>
      <c r="DA207" s="265"/>
      <c r="DB207" s="265"/>
      <c r="DC207" s="265"/>
      <c r="DD207" s="265"/>
      <c r="DE207" s="265"/>
      <c r="DF207" s="265"/>
      <c r="DG207" s="265"/>
      <c r="DH207" s="265"/>
      <c r="DI207" s="265"/>
      <c r="DJ207" s="265"/>
      <c r="DK207" s="265"/>
      <c r="DL207" s="265"/>
      <c r="DM207" s="265"/>
      <c r="DN207" s="265"/>
    </row>
    <row r="208" spans="95:118" ht="13.5">
      <c r="CQ208" s="265"/>
      <c r="CR208" s="265"/>
      <c r="CS208" s="265"/>
      <c r="CT208" s="265"/>
      <c r="CU208" s="265"/>
      <c r="CV208" s="265"/>
      <c r="CW208" s="265"/>
      <c r="CX208" s="265"/>
      <c r="CY208" s="265"/>
      <c r="CZ208" s="265"/>
      <c r="DA208" s="265"/>
      <c r="DB208" s="265"/>
      <c r="DC208" s="265"/>
      <c r="DD208" s="265"/>
      <c r="DE208" s="265"/>
      <c r="DF208" s="265"/>
      <c r="DG208" s="265"/>
      <c r="DH208" s="265"/>
      <c r="DI208" s="265"/>
      <c r="DJ208" s="265"/>
      <c r="DK208" s="265"/>
      <c r="DL208" s="265"/>
      <c r="DM208" s="265"/>
      <c r="DN208" s="265"/>
    </row>
    <row r="209" spans="95:118" ht="13.5">
      <c r="CQ209" s="265"/>
      <c r="CR209" s="265"/>
      <c r="CS209" s="265"/>
      <c r="CT209" s="265"/>
      <c r="CU209" s="265"/>
      <c r="CV209" s="265"/>
      <c r="CW209" s="265"/>
      <c r="CX209" s="265"/>
      <c r="CY209" s="265"/>
      <c r="CZ209" s="265"/>
      <c r="DA209" s="265"/>
      <c r="DB209" s="265"/>
      <c r="DC209" s="265"/>
      <c r="DD209" s="265"/>
      <c r="DE209" s="265"/>
      <c r="DF209" s="265"/>
      <c r="DG209" s="265"/>
      <c r="DH209" s="265"/>
      <c r="DI209" s="265"/>
      <c r="DJ209" s="265"/>
      <c r="DK209" s="265"/>
      <c r="DL209" s="265"/>
      <c r="DM209" s="265"/>
      <c r="DN209" s="265"/>
    </row>
    <row r="210" spans="95:118" ht="13.5">
      <c r="CQ210" s="265"/>
      <c r="CR210" s="265"/>
      <c r="CS210" s="265"/>
      <c r="CT210" s="265"/>
      <c r="CU210" s="265"/>
      <c r="CV210" s="265"/>
      <c r="CW210" s="265"/>
      <c r="CX210" s="265"/>
      <c r="CY210" s="265"/>
      <c r="CZ210" s="265"/>
      <c r="DA210" s="265"/>
      <c r="DB210" s="265"/>
      <c r="DC210" s="265"/>
      <c r="DD210" s="265"/>
      <c r="DE210" s="265"/>
      <c r="DF210" s="265"/>
      <c r="DG210" s="265"/>
      <c r="DH210" s="265"/>
      <c r="DI210" s="265"/>
      <c r="DJ210" s="265"/>
      <c r="DK210" s="265"/>
      <c r="DL210" s="265"/>
      <c r="DM210" s="265"/>
      <c r="DN210" s="265"/>
    </row>
    <row r="211" spans="95:197" ht="21">
      <c r="CQ211" s="265"/>
      <c r="CR211" s="265"/>
      <c r="CS211" s="265"/>
      <c r="CT211" s="265"/>
      <c r="CU211" s="265"/>
      <c r="CV211" s="265"/>
      <c r="CW211" s="265"/>
      <c r="CX211" s="265"/>
      <c r="CY211" s="265"/>
      <c r="CZ211" s="265"/>
      <c r="DA211" s="265"/>
      <c r="DB211" s="265"/>
      <c r="DC211" s="265"/>
      <c r="DD211" s="265"/>
      <c r="DE211" s="265"/>
      <c r="DF211" s="265"/>
      <c r="DG211" s="265"/>
      <c r="DH211" s="265"/>
      <c r="DI211" s="265"/>
      <c r="DJ211" s="265"/>
      <c r="DK211" s="265"/>
      <c r="DL211" s="265"/>
      <c r="DM211" s="265"/>
      <c r="DN211" s="265"/>
      <c r="GO211" s="264" t="s">
        <v>549</v>
      </c>
    </row>
    <row r="212" spans="95:220" ht="13.5">
      <c r="CQ212" s="265"/>
      <c r="CR212" s="265"/>
      <c r="CS212" s="265"/>
      <c r="CT212" s="265"/>
      <c r="CU212" s="265"/>
      <c r="CV212" s="265"/>
      <c r="CW212" s="265"/>
      <c r="CX212" s="265"/>
      <c r="CY212" s="265"/>
      <c r="CZ212" s="265"/>
      <c r="DA212" s="265"/>
      <c r="DB212" s="265"/>
      <c r="DC212" s="265"/>
      <c r="DD212" s="265"/>
      <c r="DE212" s="265"/>
      <c r="DF212" s="265"/>
      <c r="DG212" s="265"/>
      <c r="DH212" s="265"/>
      <c r="DI212" s="265"/>
      <c r="DJ212" s="265"/>
      <c r="DK212" s="265"/>
      <c r="DL212" s="265"/>
      <c r="DM212" s="265"/>
      <c r="DN212" s="265"/>
      <c r="GO212" s="629" t="s">
        <v>544</v>
      </c>
      <c r="GP212" s="630"/>
      <c r="GQ212" s="631"/>
      <c r="GR212" s="629" t="s">
        <v>545</v>
      </c>
      <c r="GS212" s="630"/>
      <c r="GT212" s="630"/>
      <c r="GU212" s="630"/>
      <c r="GV212" s="630"/>
      <c r="GW212" s="630"/>
      <c r="GX212" s="631"/>
      <c r="GY212" s="629" t="s">
        <v>546</v>
      </c>
      <c r="GZ212" s="647"/>
      <c r="HA212" s="647"/>
      <c r="HB212" s="647"/>
      <c r="HC212" s="648"/>
      <c r="HD212" s="629" t="s">
        <v>547</v>
      </c>
      <c r="HE212" s="647"/>
      <c r="HF212" s="647"/>
      <c r="HG212" s="647"/>
      <c r="HH212" s="647"/>
      <c r="HI212" s="647"/>
      <c r="HJ212" s="647"/>
      <c r="HK212" s="647"/>
      <c r="HL212" s="648"/>
    </row>
    <row r="213" spans="95:220" ht="13.5">
      <c r="CQ213" s="265"/>
      <c r="CR213" s="265"/>
      <c r="CS213" s="265"/>
      <c r="CT213" s="265"/>
      <c r="CU213" s="265"/>
      <c r="CV213" s="265"/>
      <c r="CW213" s="265"/>
      <c r="CX213" s="265"/>
      <c r="CY213" s="265"/>
      <c r="CZ213" s="265"/>
      <c r="DA213" s="265"/>
      <c r="DB213" s="265"/>
      <c r="DC213" s="265"/>
      <c r="DD213" s="265"/>
      <c r="DE213" s="265"/>
      <c r="DF213" s="265"/>
      <c r="DG213" s="265"/>
      <c r="DH213" s="265"/>
      <c r="DI213" s="265"/>
      <c r="DJ213" s="265"/>
      <c r="DK213" s="265"/>
      <c r="DL213" s="265"/>
      <c r="DM213" s="265"/>
      <c r="DN213" s="265"/>
      <c r="GO213" s="603" t="s">
        <v>484</v>
      </c>
      <c r="GP213" s="604"/>
      <c r="GQ213" s="605"/>
      <c r="GR213" s="256" t="s">
        <v>485</v>
      </c>
      <c r="GS213" s="257"/>
      <c r="GT213" s="257"/>
      <c r="GU213" s="257"/>
      <c r="GV213" s="257"/>
      <c r="GW213" s="258"/>
      <c r="GX213" s="259"/>
      <c r="GY213" s="634" t="s">
        <v>488</v>
      </c>
      <c r="GZ213" s="635"/>
      <c r="HA213" s="635"/>
      <c r="HB213" s="635"/>
      <c r="HC213" s="636"/>
      <c r="HD213" s="634" t="s">
        <v>489</v>
      </c>
      <c r="HE213" s="635"/>
      <c r="HF213" s="635"/>
      <c r="HG213" s="635"/>
      <c r="HH213" s="635"/>
      <c r="HI213" s="635"/>
      <c r="HJ213" s="635"/>
      <c r="HK213" s="635"/>
      <c r="HL213" s="636"/>
    </row>
    <row r="214" spans="95:220" ht="13.5">
      <c r="CQ214" s="265"/>
      <c r="CR214" s="265"/>
      <c r="CS214" s="265"/>
      <c r="CT214" s="265"/>
      <c r="CU214" s="265"/>
      <c r="CV214" s="265"/>
      <c r="CW214" s="265"/>
      <c r="CX214" s="265"/>
      <c r="CY214" s="265"/>
      <c r="CZ214" s="265"/>
      <c r="DA214" s="265"/>
      <c r="DB214" s="265"/>
      <c r="DC214" s="265"/>
      <c r="DD214" s="265"/>
      <c r="DE214" s="265"/>
      <c r="DF214" s="265"/>
      <c r="DG214" s="265"/>
      <c r="DH214" s="265"/>
      <c r="DI214" s="265"/>
      <c r="DJ214" s="265"/>
      <c r="DK214" s="265"/>
      <c r="DL214" s="265"/>
      <c r="DM214" s="265"/>
      <c r="DN214" s="265"/>
      <c r="GO214" s="606"/>
      <c r="GP214" s="607"/>
      <c r="GQ214" s="608"/>
      <c r="GR214" s="260" t="s">
        <v>486</v>
      </c>
      <c r="GS214" s="205"/>
      <c r="GT214" s="205"/>
      <c r="GU214" s="205"/>
      <c r="GV214" s="205"/>
      <c r="GW214" s="201"/>
      <c r="GX214" s="203"/>
      <c r="GY214" s="637"/>
      <c r="GZ214" s="638"/>
      <c r="HA214" s="638"/>
      <c r="HB214" s="638"/>
      <c r="HC214" s="639"/>
      <c r="HD214" s="637"/>
      <c r="HE214" s="638"/>
      <c r="HF214" s="638"/>
      <c r="HG214" s="638"/>
      <c r="HH214" s="638"/>
      <c r="HI214" s="638"/>
      <c r="HJ214" s="638"/>
      <c r="HK214" s="638"/>
      <c r="HL214" s="639"/>
    </row>
    <row r="215" spans="95:220" ht="13.5">
      <c r="CQ215" s="265"/>
      <c r="CR215" s="265"/>
      <c r="CS215" s="265"/>
      <c r="CT215" s="265"/>
      <c r="CU215" s="265"/>
      <c r="CV215" s="265"/>
      <c r="CW215" s="265"/>
      <c r="CX215" s="265"/>
      <c r="CY215" s="265"/>
      <c r="CZ215" s="265"/>
      <c r="DA215" s="265"/>
      <c r="DB215" s="265"/>
      <c r="DC215" s="265"/>
      <c r="DD215" s="265"/>
      <c r="DE215" s="265"/>
      <c r="DF215" s="265"/>
      <c r="DG215" s="265"/>
      <c r="DH215" s="265"/>
      <c r="DI215" s="265"/>
      <c r="DJ215" s="265"/>
      <c r="DK215" s="265"/>
      <c r="DL215" s="265"/>
      <c r="DM215" s="265"/>
      <c r="DN215" s="265"/>
      <c r="GO215" s="609"/>
      <c r="GP215" s="610"/>
      <c r="GQ215" s="611"/>
      <c r="GR215" s="261" t="s">
        <v>487</v>
      </c>
      <c r="GS215" s="204"/>
      <c r="GT215" s="204"/>
      <c r="GU215" s="204"/>
      <c r="GV215" s="204"/>
      <c r="GW215" s="220"/>
      <c r="GX215" s="221"/>
      <c r="GY215" s="640"/>
      <c r="GZ215" s="641"/>
      <c r="HA215" s="641"/>
      <c r="HB215" s="641"/>
      <c r="HC215" s="642"/>
      <c r="HD215" s="640"/>
      <c r="HE215" s="641"/>
      <c r="HF215" s="641"/>
      <c r="HG215" s="641"/>
      <c r="HH215" s="641"/>
      <c r="HI215" s="641"/>
      <c r="HJ215" s="641"/>
      <c r="HK215" s="641"/>
      <c r="HL215" s="642"/>
    </row>
    <row r="216" spans="95:220" ht="13.5">
      <c r="CQ216" s="265"/>
      <c r="CR216" s="265"/>
      <c r="CS216" s="265"/>
      <c r="CT216" s="265"/>
      <c r="CU216" s="265"/>
      <c r="CV216" s="265"/>
      <c r="CW216" s="265"/>
      <c r="CX216" s="265"/>
      <c r="CY216" s="265"/>
      <c r="CZ216" s="265"/>
      <c r="DA216" s="265"/>
      <c r="DB216" s="265"/>
      <c r="DC216" s="265"/>
      <c r="DD216" s="265"/>
      <c r="DE216" s="265"/>
      <c r="DF216" s="265"/>
      <c r="DG216" s="265"/>
      <c r="DH216" s="265"/>
      <c r="DI216" s="265"/>
      <c r="DJ216" s="265"/>
      <c r="DK216" s="265"/>
      <c r="DL216" s="265"/>
      <c r="DM216" s="265"/>
      <c r="DN216" s="265"/>
      <c r="GO216" s="603" t="s">
        <v>490</v>
      </c>
      <c r="GP216" s="604"/>
      <c r="GQ216" s="605"/>
      <c r="GR216" s="256" t="s">
        <v>491</v>
      </c>
      <c r="GS216" s="257"/>
      <c r="GT216" s="257"/>
      <c r="GU216" s="257"/>
      <c r="GV216" s="257"/>
      <c r="GW216" s="258"/>
      <c r="GX216" s="259"/>
      <c r="GY216" s="634" t="s">
        <v>494</v>
      </c>
      <c r="GZ216" s="635"/>
      <c r="HA216" s="635"/>
      <c r="HB216" s="635" t="s">
        <v>495</v>
      </c>
      <c r="HC216" s="636"/>
      <c r="HD216" s="634" t="s">
        <v>495</v>
      </c>
      <c r="HE216" s="635"/>
      <c r="HF216" s="635"/>
      <c r="HG216" s="635"/>
      <c r="HH216" s="635"/>
      <c r="HI216" s="635"/>
      <c r="HJ216" s="635"/>
      <c r="HK216" s="635"/>
      <c r="HL216" s="636"/>
    </row>
    <row r="217" spans="95:220" ht="13.5">
      <c r="CQ217" s="265"/>
      <c r="CR217" s="265"/>
      <c r="CS217" s="265"/>
      <c r="CT217" s="265"/>
      <c r="CU217" s="265"/>
      <c r="CV217" s="265"/>
      <c r="CW217" s="265"/>
      <c r="CX217" s="265"/>
      <c r="CY217" s="265"/>
      <c r="CZ217" s="265"/>
      <c r="DA217" s="265"/>
      <c r="DB217" s="265"/>
      <c r="DC217" s="265"/>
      <c r="DD217" s="265"/>
      <c r="DE217" s="265"/>
      <c r="DF217" s="265"/>
      <c r="DG217" s="265"/>
      <c r="DH217" s="265"/>
      <c r="DI217" s="265"/>
      <c r="DJ217" s="265"/>
      <c r="DK217" s="265"/>
      <c r="DL217" s="265"/>
      <c r="DM217" s="265"/>
      <c r="DN217" s="265"/>
      <c r="GO217" s="606"/>
      <c r="GP217" s="607"/>
      <c r="GQ217" s="608"/>
      <c r="GR217" s="260" t="s">
        <v>492</v>
      </c>
      <c r="GS217" s="205"/>
      <c r="GT217" s="205"/>
      <c r="GU217" s="205"/>
      <c r="GV217" s="205"/>
      <c r="GW217" s="201"/>
      <c r="GX217" s="203"/>
      <c r="GY217" s="637"/>
      <c r="GZ217" s="638"/>
      <c r="HA217" s="638"/>
      <c r="HB217" s="638"/>
      <c r="HC217" s="639"/>
      <c r="HD217" s="637"/>
      <c r="HE217" s="638"/>
      <c r="HF217" s="638"/>
      <c r="HG217" s="638"/>
      <c r="HH217" s="638"/>
      <c r="HI217" s="638"/>
      <c r="HJ217" s="638"/>
      <c r="HK217" s="638"/>
      <c r="HL217" s="639"/>
    </row>
    <row r="218" spans="95:220" ht="13.5">
      <c r="CQ218" s="265"/>
      <c r="CR218" s="265"/>
      <c r="CS218" s="265"/>
      <c r="CT218" s="265"/>
      <c r="CU218" s="265"/>
      <c r="CV218" s="265"/>
      <c r="CW218" s="265"/>
      <c r="CX218" s="265"/>
      <c r="CY218" s="265"/>
      <c r="CZ218" s="265"/>
      <c r="DA218" s="265"/>
      <c r="DB218" s="265"/>
      <c r="DC218" s="265"/>
      <c r="DD218" s="265"/>
      <c r="DE218" s="265"/>
      <c r="DF218" s="265"/>
      <c r="DG218" s="265"/>
      <c r="DH218" s="265"/>
      <c r="DI218" s="265"/>
      <c r="DJ218" s="265"/>
      <c r="DK218" s="265"/>
      <c r="DL218" s="265"/>
      <c r="DM218" s="265"/>
      <c r="DN218" s="265"/>
      <c r="GO218" s="609"/>
      <c r="GP218" s="610"/>
      <c r="GQ218" s="611"/>
      <c r="GR218" s="261" t="s">
        <v>493</v>
      </c>
      <c r="GS218" s="204"/>
      <c r="GT218" s="204"/>
      <c r="GU218" s="204"/>
      <c r="GV218" s="204"/>
      <c r="GW218" s="220"/>
      <c r="GX218" s="221"/>
      <c r="GY218" s="640"/>
      <c r="GZ218" s="641"/>
      <c r="HA218" s="641"/>
      <c r="HB218" s="641"/>
      <c r="HC218" s="642"/>
      <c r="HD218" s="640"/>
      <c r="HE218" s="641"/>
      <c r="HF218" s="641"/>
      <c r="HG218" s="641"/>
      <c r="HH218" s="641"/>
      <c r="HI218" s="641"/>
      <c r="HJ218" s="641"/>
      <c r="HK218" s="641"/>
      <c r="HL218" s="642"/>
    </row>
    <row r="219" spans="95:220" ht="13.5">
      <c r="CQ219" s="265"/>
      <c r="CR219" s="265"/>
      <c r="CS219" s="265"/>
      <c r="CT219" s="265"/>
      <c r="CU219" s="265"/>
      <c r="CV219" s="265"/>
      <c r="CW219" s="265"/>
      <c r="CX219" s="265"/>
      <c r="CY219" s="265"/>
      <c r="CZ219" s="265"/>
      <c r="DA219" s="265"/>
      <c r="DB219" s="265"/>
      <c r="DC219" s="265"/>
      <c r="DD219" s="265"/>
      <c r="DE219" s="265"/>
      <c r="DF219" s="265"/>
      <c r="DG219" s="265"/>
      <c r="DH219" s="265"/>
      <c r="DI219" s="265"/>
      <c r="DJ219" s="265"/>
      <c r="DK219" s="265"/>
      <c r="DL219" s="265"/>
      <c r="DM219" s="265"/>
      <c r="DN219" s="265"/>
      <c r="GO219" s="603" t="s">
        <v>496</v>
      </c>
      <c r="GP219" s="604"/>
      <c r="GQ219" s="605"/>
      <c r="GR219" s="256" t="s">
        <v>497</v>
      </c>
      <c r="GS219" s="257"/>
      <c r="GT219" s="257"/>
      <c r="GU219" s="257"/>
      <c r="GV219" s="257"/>
      <c r="GW219" s="257"/>
      <c r="GX219" s="262"/>
      <c r="GY219" s="634" t="s">
        <v>500</v>
      </c>
      <c r="GZ219" s="635"/>
      <c r="HA219" s="635"/>
      <c r="HB219" s="635"/>
      <c r="HC219" s="636"/>
      <c r="HD219" s="658" t="s">
        <v>501</v>
      </c>
      <c r="HE219" s="659"/>
      <c r="HF219" s="659"/>
      <c r="HG219" s="659"/>
      <c r="HH219" s="659"/>
      <c r="HI219" s="659"/>
      <c r="HJ219" s="659"/>
      <c r="HK219" s="659"/>
      <c r="HL219" s="660"/>
    </row>
    <row r="220" spans="95:220" ht="13.5">
      <c r="CQ220" s="265"/>
      <c r="CR220" s="265"/>
      <c r="CS220" s="265"/>
      <c r="CT220" s="265"/>
      <c r="CU220" s="265"/>
      <c r="CV220" s="265"/>
      <c r="CW220" s="265"/>
      <c r="CX220" s="265"/>
      <c r="CY220" s="265"/>
      <c r="CZ220" s="265"/>
      <c r="DA220" s="265"/>
      <c r="DB220" s="265"/>
      <c r="DC220" s="265"/>
      <c r="DD220" s="265"/>
      <c r="DE220" s="265"/>
      <c r="DF220" s="265"/>
      <c r="DG220" s="265"/>
      <c r="DH220" s="265"/>
      <c r="DI220" s="265"/>
      <c r="DJ220" s="265"/>
      <c r="DK220" s="265"/>
      <c r="DL220" s="265"/>
      <c r="DM220" s="265"/>
      <c r="DN220" s="265"/>
      <c r="GO220" s="606"/>
      <c r="GP220" s="607"/>
      <c r="GQ220" s="608"/>
      <c r="GR220" s="260" t="s">
        <v>498</v>
      </c>
      <c r="GS220" s="205"/>
      <c r="GT220" s="205"/>
      <c r="GU220" s="205"/>
      <c r="GV220" s="205"/>
      <c r="GW220" s="205"/>
      <c r="GX220" s="208"/>
      <c r="GY220" s="637"/>
      <c r="GZ220" s="638"/>
      <c r="HA220" s="638"/>
      <c r="HB220" s="638"/>
      <c r="HC220" s="639"/>
      <c r="HD220" s="661"/>
      <c r="HE220" s="662"/>
      <c r="HF220" s="662"/>
      <c r="HG220" s="662"/>
      <c r="HH220" s="662"/>
      <c r="HI220" s="662"/>
      <c r="HJ220" s="662"/>
      <c r="HK220" s="662"/>
      <c r="HL220" s="663"/>
    </row>
    <row r="221" spans="95:220" ht="13.5">
      <c r="CQ221" s="265"/>
      <c r="CR221" s="265"/>
      <c r="CS221" s="265"/>
      <c r="CT221" s="265"/>
      <c r="CU221" s="265"/>
      <c r="CV221" s="265"/>
      <c r="CW221" s="265"/>
      <c r="CX221" s="265"/>
      <c r="CY221" s="265"/>
      <c r="CZ221" s="265"/>
      <c r="DA221" s="265"/>
      <c r="DB221" s="265"/>
      <c r="DC221" s="265"/>
      <c r="DD221" s="265"/>
      <c r="DE221" s="265"/>
      <c r="DF221" s="265"/>
      <c r="DG221" s="265"/>
      <c r="DH221" s="265"/>
      <c r="DI221" s="265"/>
      <c r="DJ221" s="265"/>
      <c r="DK221" s="265"/>
      <c r="DL221" s="265"/>
      <c r="DM221" s="265"/>
      <c r="DN221" s="265"/>
      <c r="GO221" s="609"/>
      <c r="GP221" s="610"/>
      <c r="GQ221" s="611"/>
      <c r="GR221" s="261" t="s">
        <v>499</v>
      </c>
      <c r="GS221" s="204"/>
      <c r="GT221" s="204"/>
      <c r="GU221" s="204"/>
      <c r="GV221" s="204"/>
      <c r="GW221" s="204"/>
      <c r="GX221" s="263"/>
      <c r="GY221" s="640"/>
      <c r="GZ221" s="641"/>
      <c r="HA221" s="641"/>
      <c r="HB221" s="641"/>
      <c r="HC221" s="642"/>
      <c r="HD221" s="664"/>
      <c r="HE221" s="665"/>
      <c r="HF221" s="665"/>
      <c r="HG221" s="665"/>
      <c r="HH221" s="665"/>
      <c r="HI221" s="665"/>
      <c r="HJ221" s="665"/>
      <c r="HK221" s="665"/>
      <c r="HL221" s="666"/>
    </row>
    <row r="222" spans="95:220" ht="13.5">
      <c r="CQ222" s="265"/>
      <c r="CR222" s="265"/>
      <c r="CS222" s="265"/>
      <c r="CT222" s="265"/>
      <c r="CU222" s="265"/>
      <c r="CV222" s="265"/>
      <c r="CW222" s="265"/>
      <c r="CX222" s="265"/>
      <c r="CY222" s="265"/>
      <c r="CZ222" s="265"/>
      <c r="DA222" s="265"/>
      <c r="DB222" s="265"/>
      <c r="DC222" s="265"/>
      <c r="DD222" s="265"/>
      <c r="DE222" s="265"/>
      <c r="DF222" s="265"/>
      <c r="DG222" s="265"/>
      <c r="DH222" s="265"/>
      <c r="DI222" s="265"/>
      <c r="DJ222" s="265"/>
      <c r="DK222" s="265"/>
      <c r="DL222" s="265"/>
      <c r="DM222" s="265"/>
      <c r="DN222" s="265"/>
      <c r="GO222" s="620" t="s">
        <v>502</v>
      </c>
      <c r="GP222" s="621"/>
      <c r="GQ222" s="622"/>
      <c r="GR222" s="256" t="s">
        <v>503</v>
      </c>
      <c r="GS222" s="257"/>
      <c r="GT222" s="257"/>
      <c r="GU222" s="257"/>
      <c r="GV222" s="257"/>
      <c r="GW222" s="257"/>
      <c r="GX222" s="262"/>
      <c r="GY222" s="667" t="s">
        <v>507</v>
      </c>
      <c r="GZ222" s="667"/>
      <c r="HA222" s="667"/>
      <c r="HB222" s="667"/>
      <c r="HC222" s="667"/>
      <c r="HD222" s="667" t="s">
        <v>508</v>
      </c>
      <c r="HE222" s="667"/>
      <c r="HF222" s="667"/>
      <c r="HG222" s="667"/>
      <c r="HH222" s="667"/>
      <c r="HI222" s="667"/>
      <c r="HJ222" s="667"/>
      <c r="HK222" s="667"/>
      <c r="HL222" s="667"/>
    </row>
    <row r="223" spans="95:220" ht="13.5">
      <c r="CQ223" s="265"/>
      <c r="CR223" s="265"/>
      <c r="CS223" s="265"/>
      <c r="CT223" s="265"/>
      <c r="CU223" s="265"/>
      <c r="CV223" s="265"/>
      <c r="CW223" s="265"/>
      <c r="CX223" s="265"/>
      <c r="CY223" s="265"/>
      <c r="CZ223" s="265"/>
      <c r="DA223" s="265"/>
      <c r="DB223" s="265"/>
      <c r="DC223" s="265"/>
      <c r="DD223" s="265"/>
      <c r="DE223" s="265"/>
      <c r="DF223" s="265"/>
      <c r="DG223" s="265"/>
      <c r="DH223" s="265"/>
      <c r="DI223" s="265"/>
      <c r="DJ223" s="265"/>
      <c r="DK223" s="265"/>
      <c r="DL223" s="265"/>
      <c r="DM223" s="265"/>
      <c r="DN223" s="265"/>
      <c r="GO223" s="668"/>
      <c r="GP223" s="669"/>
      <c r="GQ223" s="670"/>
      <c r="GR223" s="260" t="s">
        <v>504</v>
      </c>
      <c r="GS223" s="205"/>
      <c r="GT223" s="205"/>
      <c r="GU223" s="205"/>
      <c r="GV223" s="205"/>
      <c r="GW223" s="205"/>
      <c r="GX223" s="208"/>
      <c r="GY223" s="667"/>
      <c r="GZ223" s="667"/>
      <c r="HA223" s="667"/>
      <c r="HB223" s="667"/>
      <c r="HC223" s="667"/>
      <c r="HD223" s="667"/>
      <c r="HE223" s="667"/>
      <c r="HF223" s="667"/>
      <c r="HG223" s="667"/>
      <c r="HH223" s="667"/>
      <c r="HI223" s="667"/>
      <c r="HJ223" s="667"/>
      <c r="HK223" s="667"/>
      <c r="HL223" s="667"/>
    </row>
    <row r="224" spans="95:220" ht="13.5">
      <c r="CQ224" s="265"/>
      <c r="CR224" s="265"/>
      <c r="CS224" s="265"/>
      <c r="CT224" s="265"/>
      <c r="CU224" s="265"/>
      <c r="CV224" s="265"/>
      <c r="CW224" s="265"/>
      <c r="CX224" s="265"/>
      <c r="CY224" s="265"/>
      <c r="CZ224" s="265"/>
      <c r="DA224" s="265"/>
      <c r="DB224" s="265"/>
      <c r="DC224" s="265"/>
      <c r="DD224" s="265"/>
      <c r="DE224" s="265"/>
      <c r="DF224" s="265"/>
      <c r="DG224" s="265"/>
      <c r="DH224" s="265"/>
      <c r="DI224" s="265"/>
      <c r="DJ224" s="265"/>
      <c r="DK224" s="265"/>
      <c r="DL224" s="265"/>
      <c r="DM224" s="265"/>
      <c r="DN224" s="265"/>
      <c r="GO224" s="668"/>
      <c r="GP224" s="669"/>
      <c r="GQ224" s="670"/>
      <c r="GR224" s="260" t="s">
        <v>505</v>
      </c>
      <c r="GS224" s="205"/>
      <c r="GT224" s="205"/>
      <c r="GU224" s="205"/>
      <c r="GV224" s="205"/>
      <c r="GW224" s="205"/>
      <c r="GX224" s="208"/>
      <c r="GY224" s="667"/>
      <c r="GZ224" s="667"/>
      <c r="HA224" s="667"/>
      <c r="HB224" s="667"/>
      <c r="HC224" s="667"/>
      <c r="HD224" s="667"/>
      <c r="HE224" s="667"/>
      <c r="HF224" s="667"/>
      <c r="HG224" s="667"/>
      <c r="HH224" s="667"/>
      <c r="HI224" s="667"/>
      <c r="HJ224" s="667"/>
      <c r="HK224" s="667"/>
      <c r="HL224" s="667"/>
    </row>
    <row r="225" spans="95:220" ht="13.5">
      <c r="CQ225" s="265"/>
      <c r="CR225" s="265"/>
      <c r="CS225" s="265"/>
      <c r="CT225" s="265"/>
      <c r="CU225" s="265"/>
      <c r="CV225" s="265"/>
      <c r="CW225" s="265"/>
      <c r="CX225" s="265"/>
      <c r="CY225" s="265"/>
      <c r="CZ225" s="265"/>
      <c r="DA225" s="265"/>
      <c r="DB225" s="265"/>
      <c r="DC225" s="265"/>
      <c r="DD225" s="265"/>
      <c r="DE225" s="265"/>
      <c r="DF225" s="265"/>
      <c r="DG225" s="265"/>
      <c r="DH225" s="265"/>
      <c r="DI225" s="265"/>
      <c r="DJ225" s="265"/>
      <c r="DK225" s="265"/>
      <c r="DL225" s="265"/>
      <c r="DM225" s="265"/>
      <c r="DN225" s="265"/>
      <c r="GO225" s="623"/>
      <c r="GP225" s="624"/>
      <c r="GQ225" s="625"/>
      <c r="GR225" s="261" t="s">
        <v>506</v>
      </c>
      <c r="GS225" s="204"/>
      <c r="GT225" s="204"/>
      <c r="GU225" s="204"/>
      <c r="GV225" s="204"/>
      <c r="GW225" s="204"/>
      <c r="GX225" s="263"/>
      <c r="GY225" s="667"/>
      <c r="GZ225" s="667"/>
      <c r="HA225" s="667"/>
      <c r="HB225" s="667"/>
      <c r="HC225" s="667"/>
      <c r="HD225" s="667"/>
      <c r="HE225" s="667"/>
      <c r="HF225" s="667"/>
      <c r="HG225" s="667"/>
      <c r="HH225" s="667"/>
      <c r="HI225" s="667"/>
      <c r="HJ225" s="667"/>
      <c r="HK225" s="667"/>
      <c r="HL225" s="667"/>
    </row>
    <row r="226" spans="95:220" ht="13.5">
      <c r="CQ226" s="265"/>
      <c r="CR226" s="265"/>
      <c r="CS226" s="265"/>
      <c r="CT226" s="265"/>
      <c r="CU226" s="265"/>
      <c r="CV226" s="265"/>
      <c r="CW226" s="265"/>
      <c r="CX226" s="265"/>
      <c r="CY226" s="265"/>
      <c r="CZ226" s="265"/>
      <c r="DA226" s="265"/>
      <c r="DB226" s="265"/>
      <c r="DC226" s="265"/>
      <c r="DD226" s="265"/>
      <c r="DE226" s="265"/>
      <c r="DF226" s="265"/>
      <c r="DG226" s="265"/>
      <c r="DH226" s="265"/>
      <c r="DI226" s="265"/>
      <c r="DJ226" s="265"/>
      <c r="DK226" s="265"/>
      <c r="DL226" s="265"/>
      <c r="DM226" s="265"/>
      <c r="DN226" s="265"/>
      <c r="GO226" s="627" t="s">
        <v>509</v>
      </c>
      <c r="GP226" s="627"/>
      <c r="GQ226" s="627"/>
      <c r="GR226" s="256" t="s">
        <v>510</v>
      </c>
      <c r="GS226" s="257"/>
      <c r="GT226" s="257"/>
      <c r="GU226" s="257"/>
      <c r="GV226" s="257"/>
      <c r="GW226" s="257"/>
      <c r="GX226" s="262"/>
      <c r="GY226" s="634" t="s">
        <v>515</v>
      </c>
      <c r="GZ226" s="635"/>
      <c r="HA226" s="635"/>
      <c r="HB226" s="635"/>
      <c r="HC226" s="636"/>
      <c r="HD226" s="634" t="s">
        <v>516</v>
      </c>
      <c r="HE226" s="635"/>
      <c r="HF226" s="635"/>
      <c r="HG226" s="635"/>
      <c r="HH226" s="635"/>
      <c r="HI226" s="635"/>
      <c r="HJ226" s="635"/>
      <c r="HK226" s="635"/>
      <c r="HL226" s="636"/>
    </row>
    <row r="227" spans="95:220" ht="13.5">
      <c r="CQ227" s="265"/>
      <c r="CR227" s="265"/>
      <c r="CS227" s="265"/>
      <c r="CT227" s="265"/>
      <c r="CU227" s="265"/>
      <c r="CV227" s="265"/>
      <c r="CW227" s="265"/>
      <c r="CX227" s="265"/>
      <c r="CY227" s="265"/>
      <c r="CZ227" s="265"/>
      <c r="DA227" s="265"/>
      <c r="DB227" s="265"/>
      <c r="DC227" s="265"/>
      <c r="DD227" s="265"/>
      <c r="DE227" s="265"/>
      <c r="DF227" s="265"/>
      <c r="DG227" s="265"/>
      <c r="DH227" s="265"/>
      <c r="DI227" s="265"/>
      <c r="DJ227" s="265"/>
      <c r="DK227" s="265"/>
      <c r="DL227" s="265"/>
      <c r="DM227" s="265"/>
      <c r="DN227" s="265"/>
      <c r="GO227" s="627"/>
      <c r="GP227" s="627"/>
      <c r="GQ227" s="627"/>
      <c r="GR227" s="260" t="s">
        <v>511</v>
      </c>
      <c r="GS227" s="205"/>
      <c r="GT227" s="205"/>
      <c r="GU227" s="205"/>
      <c r="GV227" s="205"/>
      <c r="GW227" s="205"/>
      <c r="GX227" s="208"/>
      <c r="GY227" s="637"/>
      <c r="GZ227" s="638"/>
      <c r="HA227" s="638"/>
      <c r="HB227" s="638"/>
      <c r="HC227" s="639"/>
      <c r="HD227" s="637"/>
      <c r="HE227" s="638"/>
      <c r="HF227" s="638"/>
      <c r="HG227" s="638"/>
      <c r="HH227" s="638"/>
      <c r="HI227" s="638"/>
      <c r="HJ227" s="638"/>
      <c r="HK227" s="638"/>
      <c r="HL227" s="639"/>
    </row>
    <row r="228" spans="95:220" ht="13.5">
      <c r="CQ228" s="265"/>
      <c r="CR228" s="265"/>
      <c r="CS228" s="265"/>
      <c r="CT228" s="265"/>
      <c r="CU228" s="265"/>
      <c r="CV228" s="265"/>
      <c r="CW228" s="265"/>
      <c r="CX228" s="265"/>
      <c r="CY228" s="265"/>
      <c r="CZ228" s="265"/>
      <c r="DA228" s="265"/>
      <c r="DB228" s="265"/>
      <c r="DC228" s="265"/>
      <c r="DD228" s="265"/>
      <c r="DE228" s="265"/>
      <c r="DF228" s="265"/>
      <c r="DG228" s="265"/>
      <c r="DH228" s="265"/>
      <c r="DI228" s="265"/>
      <c r="DJ228" s="265"/>
      <c r="DK228" s="265"/>
      <c r="DL228" s="265"/>
      <c r="DM228" s="265"/>
      <c r="DN228" s="265"/>
      <c r="GO228" s="627"/>
      <c r="GP228" s="627"/>
      <c r="GQ228" s="627"/>
      <c r="GR228" s="260" t="s">
        <v>512</v>
      </c>
      <c r="GS228" s="205"/>
      <c r="GT228" s="205"/>
      <c r="GU228" s="205"/>
      <c r="GV228" s="205"/>
      <c r="GW228" s="205"/>
      <c r="GX228" s="208"/>
      <c r="GY228" s="637"/>
      <c r="GZ228" s="638"/>
      <c r="HA228" s="638"/>
      <c r="HB228" s="638"/>
      <c r="HC228" s="639"/>
      <c r="HD228" s="637"/>
      <c r="HE228" s="638"/>
      <c r="HF228" s="638"/>
      <c r="HG228" s="638"/>
      <c r="HH228" s="638"/>
      <c r="HI228" s="638"/>
      <c r="HJ228" s="638"/>
      <c r="HK228" s="638"/>
      <c r="HL228" s="639"/>
    </row>
    <row r="229" spans="95:220" ht="13.5">
      <c r="CQ229" s="265"/>
      <c r="CR229" s="265"/>
      <c r="CS229" s="265"/>
      <c r="CT229" s="265"/>
      <c r="CU229" s="265"/>
      <c r="CV229" s="265"/>
      <c r="CW229" s="265"/>
      <c r="CX229" s="265"/>
      <c r="CY229" s="265"/>
      <c r="CZ229" s="265"/>
      <c r="DA229" s="265"/>
      <c r="DB229" s="265"/>
      <c r="DC229" s="265"/>
      <c r="DD229" s="265"/>
      <c r="DE229" s="265"/>
      <c r="DF229" s="265"/>
      <c r="DG229" s="265"/>
      <c r="DH229" s="265"/>
      <c r="DI229" s="265"/>
      <c r="DJ229" s="265"/>
      <c r="DK229" s="265"/>
      <c r="DL229" s="265"/>
      <c r="DM229" s="265"/>
      <c r="DN229" s="265"/>
      <c r="GO229" s="627"/>
      <c r="GP229" s="627"/>
      <c r="GQ229" s="627"/>
      <c r="GR229" s="260" t="s">
        <v>513</v>
      </c>
      <c r="GS229" s="205"/>
      <c r="GT229" s="205"/>
      <c r="GU229" s="205"/>
      <c r="GV229" s="205"/>
      <c r="GW229" s="205"/>
      <c r="GX229" s="208"/>
      <c r="GY229" s="637"/>
      <c r="GZ229" s="638"/>
      <c r="HA229" s="638"/>
      <c r="HB229" s="638"/>
      <c r="HC229" s="639"/>
      <c r="HD229" s="637"/>
      <c r="HE229" s="638"/>
      <c r="HF229" s="638"/>
      <c r="HG229" s="638"/>
      <c r="HH229" s="638"/>
      <c r="HI229" s="638"/>
      <c r="HJ229" s="638"/>
      <c r="HK229" s="638"/>
      <c r="HL229" s="639"/>
    </row>
    <row r="230" spans="95:220" ht="13.5">
      <c r="CQ230" s="265"/>
      <c r="CR230" s="265"/>
      <c r="CS230" s="265"/>
      <c r="CT230" s="265"/>
      <c r="CU230" s="265"/>
      <c r="CV230" s="265"/>
      <c r="CW230" s="265"/>
      <c r="CX230" s="265"/>
      <c r="CY230" s="265"/>
      <c r="CZ230" s="265"/>
      <c r="DA230" s="265"/>
      <c r="DB230" s="265"/>
      <c r="DC230" s="265"/>
      <c r="DD230" s="265"/>
      <c r="DE230" s="265"/>
      <c r="DF230" s="265"/>
      <c r="DG230" s="265"/>
      <c r="DH230" s="265"/>
      <c r="DI230" s="265"/>
      <c r="DJ230" s="265"/>
      <c r="DK230" s="265"/>
      <c r="DL230" s="265"/>
      <c r="DM230" s="265"/>
      <c r="DN230" s="265"/>
      <c r="GO230" s="627"/>
      <c r="GP230" s="627"/>
      <c r="GQ230" s="627"/>
      <c r="GR230" s="261" t="s">
        <v>514</v>
      </c>
      <c r="GS230" s="204"/>
      <c r="GT230" s="204"/>
      <c r="GU230" s="204"/>
      <c r="GV230" s="204"/>
      <c r="GW230" s="204"/>
      <c r="GX230" s="263"/>
      <c r="GY230" s="640"/>
      <c r="GZ230" s="641"/>
      <c r="HA230" s="641"/>
      <c r="HB230" s="641"/>
      <c r="HC230" s="642"/>
      <c r="HD230" s="640"/>
      <c r="HE230" s="641"/>
      <c r="HF230" s="641"/>
      <c r="HG230" s="641"/>
      <c r="HH230" s="641"/>
      <c r="HI230" s="641"/>
      <c r="HJ230" s="641"/>
      <c r="HK230" s="641"/>
      <c r="HL230" s="642"/>
    </row>
    <row r="231" spans="95:220" ht="13.5">
      <c r="CQ231" s="265"/>
      <c r="CR231" s="265"/>
      <c r="CS231" s="265"/>
      <c r="CT231" s="265"/>
      <c r="CU231" s="265"/>
      <c r="CV231" s="265"/>
      <c r="CW231" s="265"/>
      <c r="CX231" s="265"/>
      <c r="CY231" s="265"/>
      <c r="CZ231" s="265"/>
      <c r="DA231" s="265"/>
      <c r="DB231" s="265"/>
      <c r="DC231" s="265"/>
      <c r="DD231" s="265"/>
      <c r="DE231" s="265"/>
      <c r="DF231" s="265"/>
      <c r="DG231" s="265"/>
      <c r="DH231" s="265"/>
      <c r="DI231" s="265"/>
      <c r="DJ231" s="265"/>
      <c r="DK231" s="265"/>
      <c r="DL231" s="265"/>
      <c r="DM231" s="265"/>
      <c r="DN231" s="265"/>
      <c r="GO231" s="627" t="s">
        <v>517</v>
      </c>
      <c r="GP231" s="627"/>
      <c r="GQ231" s="627"/>
      <c r="GR231" s="256" t="s">
        <v>510</v>
      </c>
      <c r="GS231" s="257"/>
      <c r="GT231" s="257"/>
      <c r="GU231" s="257"/>
      <c r="GV231" s="257"/>
      <c r="GW231" s="257"/>
      <c r="GX231" s="262"/>
      <c r="GY231" s="634" t="s">
        <v>518</v>
      </c>
      <c r="GZ231" s="635"/>
      <c r="HA231" s="635"/>
      <c r="HB231" s="635"/>
      <c r="HC231" s="636"/>
      <c r="HD231" s="634" t="s">
        <v>518</v>
      </c>
      <c r="HE231" s="635"/>
      <c r="HF231" s="635"/>
      <c r="HG231" s="635"/>
      <c r="HH231" s="635"/>
      <c r="HI231" s="635"/>
      <c r="HJ231" s="635"/>
      <c r="HK231" s="635"/>
      <c r="HL231" s="636"/>
    </row>
    <row r="232" spans="95:220" ht="13.5">
      <c r="CQ232" s="265"/>
      <c r="CR232" s="265"/>
      <c r="CS232" s="265"/>
      <c r="CT232" s="265"/>
      <c r="CU232" s="265"/>
      <c r="CV232" s="265"/>
      <c r="CW232" s="265"/>
      <c r="CX232" s="265"/>
      <c r="CY232" s="265"/>
      <c r="CZ232" s="265"/>
      <c r="DA232" s="265"/>
      <c r="DB232" s="265"/>
      <c r="DC232" s="265"/>
      <c r="DD232" s="265"/>
      <c r="DE232" s="265"/>
      <c r="DF232" s="265"/>
      <c r="DG232" s="265"/>
      <c r="DH232" s="265"/>
      <c r="DI232" s="265"/>
      <c r="DJ232" s="265"/>
      <c r="DK232" s="265"/>
      <c r="DL232" s="265"/>
      <c r="DM232" s="265"/>
      <c r="DN232" s="265"/>
      <c r="GO232" s="627"/>
      <c r="GP232" s="627"/>
      <c r="GQ232" s="627"/>
      <c r="GR232" s="260" t="s">
        <v>511</v>
      </c>
      <c r="GS232" s="205"/>
      <c r="GT232" s="205"/>
      <c r="GU232" s="205"/>
      <c r="GV232" s="205"/>
      <c r="GW232" s="205"/>
      <c r="GX232" s="208"/>
      <c r="GY232" s="637"/>
      <c r="GZ232" s="638"/>
      <c r="HA232" s="638"/>
      <c r="HB232" s="638"/>
      <c r="HC232" s="639"/>
      <c r="HD232" s="637"/>
      <c r="HE232" s="638"/>
      <c r="HF232" s="638"/>
      <c r="HG232" s="638"/>
      <c r="HH232" s="638"/>
      <c r="HI232" s="638"/>
      <c r="HJ232" s="638"/>
      <c r="HK232" s="638"/>
      <c r="HL232" s="639"/>
    </row>
    <row r="233" spans="95:220" ht="13.5">
      <c r="CQ233" s="265"/>
      <c r="CR233" s="265"/>
      <c r="CS233" s="265"/>
      <c r="CT233" s="265"/>
      <c r="CU233" s="265"/>
      <c r="CV233" s="265"/>
      <c r="CW233" s="265"/>
      <c r="CX233" s="265"/>
      <c r="CY233" s="265"/>
      <c r="CZ233" s="265"/>
      <c r="DA233" s="265"/>
      <c r="DB233" s="265"/>
      <c r="DC233" s="265"/>
      <c r="DD233" s="265"/>
      <c r="DE233" s="265"/>
      <c r="DF233" s="265"/>
      <c r="DG233" s="265"/>
      <c r="DH233" s="265"/>
      <c r="DI233" s="265"/>
      <c r="DJ233" s="265"/>
      <c r="DK233" s="265"/>
      <c r="DL233" s="265"/>
      <c r="DM233" s="265"/>
      <c r="DN233" s="265"/>
      <c r="GO233" s="627"/>
      <c r="GP233" s="627"/>
      <c r="GQ233" s="627"/>
      <c r="GR233" s="260" t="s">
        <v>512</v>
      </c>
      <c r="GS233" s="205"/>
      <c r="GT233" s="205"/>
      <c r="GU233" s="205"/>
      <c r="GV233" s="205"/>
      <c r="GW233" s="205"/>
      <c r="GX233" s="208"/>
      <c r="GY233" s="637"/>
      <c r="GZ233" s="638"/>
      <c r="HA233" s="638"/>
      <c r="HB233" s="638"/>
      <c r="HC233" s="639"/>
      <c r="HD233" s="637"/>
      <c r="HE233" s="638"/>
      <c r="HF233" s="638"/>
      <c r="HG233" s="638"/>
      <c r="HH233" s="638"/>
      <c r="HI233" s="638"/>
      <c r="HJ233" s="638"/>
      <c r="HK233" s="638"/>
      <c r="HL233" s="639"/>
    </row>
    <row r="234" spans="95:220" ht="13.5">
      <c r="CQ234" s="265"/>
      <c r="CR234" s="265"/>
      <c r="CS234" s="265"/>
      <c r="CT234" s="265"/>
      <c r="CU234" s="265"/>
      <c r="CV234" s="265"/>
      <c r="CW234" s="265"/>
      <c r="CX234" s="265"/>
      <c r="CY234" s="265"/>
      <c r="CZ234" s="265"/>
      <c r="DA234" s="265"/>
      <c r="DB234" s="265"/>
      <c r="DC234" s="265"/>
      <c r="DD234" s="265"/>
      <c r="DE234" s="265"/>
      <c r="DF234" s="265"/>
      <c r="DG234" s="265"/>
      <c r="DH234" s="265"/>
      <c r="DI234" s="265"/>
      <c r="DJ234" s="265"/>
      <c r="DK234" s="265"/>
      <c r="DL234" s="265"/>
      <c r="DM234" s="265"/>
      <c r="DN234" s="265"/>
      <c r="GO234" s="627"/>
      <c r="GP234" s="627"/>
      <c r="GQ234" s="627"/>
      <c r="GR234" s="260" t="s">
        <v>513</v>
      </c>
      <c r="GS234" s="205"/>
      <c r="GT234" s="205"/>
      <c r="GU234" s="205"/>
      <c r="GV234" s="205"/>
      <c r="GW234" s="205"/>
      <c r="GX234" s="208"/>
      <c r="GY234" s="637"/>
      <c r="GZ234" s="638"/>
      <c r="HA234" s="638"/>
      <c r="HB234" s="638"/>
      <c r="HC234" s="639"/>
      <c r="HD234" s="637"/>
      <c r="HE234" s="638"/>
      <c r="HF234" s="638"/>
      <c r="HG234" s="638"/>
      <c r="HH234" s="638"/>
      <c r="HI234" s="638"/>
      <c r="HJ234" s="638"/>
      <c r="HK234" s="638"/>
      <c r="HL234" s="639"/>
    </row>
    <row r="235" spans="95:220" ht="13.5">
      <c r="CQ235" s="265"/>
      <c r="CR235" s="265"/>
      <c r="CS235" s="265"/>
      <c r="CT235" s="265"/>
      <c r="CU235" s="265"/>
      <c r="CV235" s="265"/>
      <c r="CW235" s="265"/>
      <c r="CX235" s="265"/>
      <c r="CY235" s="265"/>
      <c r="CZ235" s="265"/>
      <c r="DA235" s="265"/>
      <c r="DB235" s="265"/>
      <c r="DC235" s="265"/>
      <c r="DD235" s="265"/>
      <c r="DE235" s="265"/>
      <c r="DF235" s="265"/>
      <c r="DG235" s="265"/>
      <c r="DH235" s="265"/>
      <c r="DI235" s="265"/>
      <c r="DJ235" s="265"/>
      <c r="DK235" s="265"/>
      <c r="DL235" s="265"/>
      <c r="DM235" s="265"/>
      <c r="DN235" s="265"/>
      <c r="GO235" s="627"/>
      <c r="GP235" s="627"/>
      <c r="GQ235" s="627"/>
      <c r="GR235" s="261" t="s">
        <v>514</v>
      </c>
      <c r="GS235" s="204"/>
      <c r="GT235" s="204"/>
      <c r="GU235" s="204"/>
      <c r="GV235" s="204"/>
      <c r="GW235" s="204"/>
      <c r="GX235" s="263"/>
      <c r="GY235" s="640"/>
      <c r="GZ235" s="641"/>
      <c r="HA235" s="641"/>
      <c r="HB235" s="641"/>
      <c r="HC235" s="642"/>
      <c r="HD235" s="640"/>
      <c r="HE235" s="641"/>
      <c r="HF235" s="641"/>
      <c r="HG235" s="641"/>
      <c r="HH235" s="641"/>
      <c r="HI235" s="641"/>
      <c r="HJ235" s="641"/>
      <c r="HK235" s="641"/>
      <c r="HL235" s="642"/>
    </row>
    <row r="236" spans="95:220" ht="13.5">
      <c r="CQ236" s="265"/>
      <c r="CR236" s="265"/>
      <c r="CS236" s="265"/>
      <c r="CT236" s="265"/>
      <c r="CU236" s="265"/>
      <c r="CV236" s="265"/>
      <c r="CW236" s="265"/>
      <c r="CX236" s="265"/>
      <c r="CY236" s="265"/>
      <c r="CZ236" s="265"/>
      <c r="DA236" s="265"/>
      <c r="DB236" s="265"/>
      <c r="DC236" s="265"/>
      <c r="DD236" s="265"/>
      <c r="DE236" s="265"/>
      <c r="DF236" s="265"/>
      <c r="DG236" s="265"/>
      <c r="DH236" s="265"/>
      <c r="DI236" s="265"/>
      <c r="DJ236" s="265"/>
      <c r="DK236" s="265"/>
      <c r="DL236" s="265"/>
      <c r="DM236" s="265"/>
      <c r="DN236" s="265"/>
      <c r="GO236" s="627" t="s">
        <v>519</v>
      </c>
      <c r="GP236" s="627"/>
      <c r="GQ236" s="627"/>
      <c r="GR236" s="256" t="s">
        <v>520</v>
      </c>
      <c r="GS236" s="257"/>
      <c r="GT236" s="257"/>
      <c r="GU236" s="257"/>
      <c r="GV236" s="257"/>
      <c r="GW236" s="257"/>
      <c r="GX236" s="262"/>
      <c r="GY236" s="634" t="s">
        <v>523</v>
      </c>
      <c r="GZ236" s="635"/>
      <c r="HA236" s="635"/>
      <c r="HB236" s="635"/>
      <c r="HC236" s="636"/>
      <c r="HD236" s="634" t="s">
        <v>524</v>
      </c>
      <c r="HE236" s="635"/>
      <c r="HF236" s="635"/>
      <c r="HG236" s="635"/>
      <c r="HH236" s="635"/>
      <c r="HI236" s="635"/>
      <c r="HJ236" s="635"/>
      <c r="HK236" s="635"/>
      <c r="HL236" s="636"/>
    </row>
    <row r="237" spans="95:220" ht="13.5">
      <c r="CQ237" s="265"/>
      <c r="CR237" s="265"/>
      <c r="CS237" s="265"/>
      <c r="CT237" s="265"/>
      <c r="CU237" s="265"/>
      <c r="CV237" s="265"/>
      <c r="CW237" s="265"/>
      <c r="CX237" s="265"/>
      <c r="CY237" s="265"/>
      <c r="CZ237" s="265"/>
      <c r="DA237" s="265"/>
      <c r="DB237" s="265"/>
      <c r="DC237" s="265"/>
      <c r="DD237" s="265"/>
      <c r="DE237" s="265"/>
      <c r="DF237" s="265"/>
      <c r="DG237" s="265"/>
      <c r="DH237" s="265"/>
      <c r="DI237" s="265"/>
      <c r="DJ237" s="265"/>
      <c r="DK237" s="265"/>
      <c r="DL237" s="265"/>
      <c r="DM237" s="265"/>
      <c r="DN237" s="265"/>
      <c r="GO237" s="627"/>
      <c r="GP237" s="627"/>
      <c r="GQ237" s="627"/>
      <c r="GR237" s="260" t="s">
        <v>521</v>
      </c>
      <c r="GS237" s="205"/>
      <c r="GT237" s="205"/>
      <c r="GU237" s="205"/>
      <c r="GV237" s="205"/>
      <c r="GW237" s="205"/>
      <c r="GX237" s="208"/>
      <c r="GY237" s="637"/>
      <c r="GZ237" s="638"/>
      <c r="HA237" s="638"/>
      <c r="HB237" s="638"/>
      <c r="HC237" s="639"/>
      <c r="HD237" s="637"/>
      <c r="HE237" s="638"/>
      <c r="HF237" s="638"/>
      <c r="HG237" s="638"/>
      <c r="HH237" s="638"/>
      <c r="HI237" s="638"/>
      <c r="HJ237" s="638"/>
      <c r="HK237" s="638"/>
      <c r="HL237" s="639"/>
    </row>
    <row r="238" spans="95:220" ht="13.5">
      <c r="CQ238" s="265"/>
      <c r="CR238" s="265"/>
      <c r="CS238" s="265"/>
      <c r="CT238" s="265"/>
      <c r="CU238" s="265"/>
      <c r="CV238" s="265"/>
      <c r="CW238" s="265"/>
      <c r="CX238" s="265"/>
      <c r="CY238" s="265"/>
      <c r="CZ238" s="265"/>
      <c r="DA238" s="265"/>
      <c r="DB238" s="265"/>
      <c r="DC238" s="265"/>
      <c r="DD238" s="265"/>
      <c r="DE238" s="265"/>
      <c r="DF238" s="265"/>
      <c r="DG238" s="265"/>
      <c r="DH238" s="265"/>
      <c r="DI238" s="265"/>
      <c r="DJ238" s="265"/>
      <c r="DK238" s="265"/>
      <c r="DL238" s="265"/>
      <c r="DM238" s="265"/>
      <c r="DN238" s="265"/>
      <c r="GO238" s="627"/>
      <c r="GP238" s="627"/>
      <c r="GQ238" s="627"/>
      <c r="GR238" s="260" t="s">
        <v>522</v>
      </c>
      <c r="GS238" s="205"/>
      <c r="GT238" s="205"/>
      <c r="GU238" s="205"/>
      <c r="GV238" s="205"/>
      <c r="GW238" s="205"/>
      <c r="GX238" s="208"/>
      <c r="GY238" s="637"/>
      <c r="GZ238" s="638"/>
      <c r="HA238" s="638"/>
      <c r="HB238" s="638"/>
      <c r="HC238" s="639"/>
      <c r="HD238" s="637"/>
      <c r="HE238" s="638"/>
      <c r="HF238" s="638"/>
      <c r="HG238" s="638"/>
      <c r="HH238" s="638"/>
      <c r="HI238" s="638"/>
      <c r="HJ238" s="638"/>
      <c r="HK238" s="638"/>
      <c r="HL238" s="639"/>
    </row>
    <row r="239" spans="95:220" ht="13.5">
      <c r="CQ239" s="265"/>
      <c r="CR239" s="265"/>
      <c r="CS239" s="265"/>
      <c r="CT239" s="265"/>
      <c r="CU239" s="265"/>
      <c r="CV239" s="265"/>
      <c r="CW239" s="265"/>
      <c r="CX239" s="265"/>
      <c r="CY239" s="265"/>
      <c r="CZ239" s="265"/>
      <c r="DA239" s="265"/>
      <c r="DB239" s="265"/>
      <c r="DC239" s="265"/>
      <c r="DD239" s="265"/>
      <c r="DE239" s="265"/>
      <c r="DF239" s="265"/>
      <c r="DG239" s="265"/>
      <c r="DH239" s="265"/>
      <c r="DI239" s="265"/>
      <c r="DJ239" s="265"/>
      <c r="DK239" s="265"/>
      <c r="DL239" s="265"/>
      <c r="DM239" s="265"/>
      <c r="DN239" s="265"/>
      <c r="GO239" s="627"/>
      <c r="GP239" s="627"/>
      <c r="GQ239" s="627"/>
      <c r="GR239" s="260" t="s">
        <v>513</v>
      </c>
      <c r="GS239" s="205"/>
      <c r="GT239" s="205"/>
      <c r="GU239" s="205"/>
      <c r="GV239" s="205"/>
      <c r="GW239" s="205"/>
      <c r="GX239" s="208"/>
      <c r="GY239" s="637"/>
      <c r="GZ239" s="638"/>
      <c r="HA239" s="638"/>
      <c r="HB239" s="638"/>
      <c r="HC239" s="639"/>
      <c r="HD239" s="637"/>
      <c r="HE239" s="638"/>
      <c r="HF239" s="638"/>
      <c r="HG239" s="638"/>
      <c r="HH239" s="638"/>
      <c r="HI239" s="638"/>
      <c r="HJ239" s="638"/>
      <c r="HK239" s="638"/>
      <c r="HL239" s="639"/>
    </row>
    <row r="240" spans="197:220" ht="13.5">
      <c r="GO240" s="627"/>
      <c r="GP240" s="627"/>
      <c r="GQ240" s="627"/>
      <c r="GR240" s="261" t="s">
        <v>514</v>
      </c>
      <c r="GS240" s="204"/>
      <c r="GT240" s="204"/>
      <c r="GU240" s="204"/>
      <c r="GV240" s="204"/>
      <c r="GW240" s="204"/>
      <c r="GX240" s="263"/>
      <c r="GY240" s="640"/>
      <c r="GZ240" s="641"/>
      <c r="HA240" s="641"/>
      <c r="HB240" s="641"/>
      <c r="HC240" s="642"/>
      <c r="HD240" s="640"/>
      <c r="HE240" s="641"/>
      <c r="HF240" s="641"/>
      <c r="HG240" s="641"/>
      <c r="HH240" s="641"/>
      <c r="HI240" s="641"/>
      <c r="HJ240" s="641"/>
      <c r="HK240" s="641"/>
      <c r="HL240" s="642"/>
    </row>
    <row r="241" spans="197:220" ht="13.5">
      <c r="GO241" s="627" t="s">
        <v>525</v>
      </c>
      <c r="GP241" s="627"/>
      <c r="GQ241" s="627"/>
      <c r="GR241" s="256" t="s">
        <v>520</v>
      </c>
      <c r="GS241" s="257"/>
      <c r="GT241" s="257"/>
      <c r="GU241" s="257"/>
      <c r="GV241" s="257"/>
      <c r="GW241" s="257"/>
      <c r="GX241" s="262"/>
      <c r="GY241" s="634" t="s">
        <v>518</v>
      </c>
      <c r="GZ241" s="635"/>
      <c r="HA241" s="635"/>
      <c r="HB241" s="635"/>
      <c r="HC241" s="636"/>
      <c r="HD241" s="634" t="s">
        <v>518</v>
      </c>
      <c r="HE241" s="635"/>
      <c r="HF241" s="635"/>
      <c r="HG241" s="635"/>
      <c r="HH241" s="635"/>
      <c r="HI241" s="635"/>
      <c r="HJ241" s="635"/>
      <c r="HK241" s="635"/>
      <c r="HL241" s="636"/>
    </row>
    <row r="242" spans="197:220" ht="13.5">
      <c r="GO242" s="627"/>
      <c r="GP242" s="627"/>
      <c r="GQ242" s="627"/>
      <c r="GR242" s="260" t="s">
        <v>521</v>
      </c>
      <c r="GS242" s="205"/>
      <c r="GT242" s="205"/>
      <c r="GU242" s="205"/>
      <c r="GV242" s="205"/>
      <c r="GW242" s="205"/>
      <c r="GX242" s="208"/>
      <c r="GY242" s="637"/>
      <c r="GZ242" s="638"/>
      <c r="HA242" s="638"/>
      <c r="HB242" s="638"/>
      <c r="HC242" s="639"/>
      <c r="HD242" s="637"/>
      <c r="HE242" s="638"/>
      <c r="HF242" s="638"/>
      <c r="HG242" s="638"/>
      <c r="HH242" s="638"/>
      <c r="HI242" s="638"/>
      <c r="HJ242" s="638"/>
      <c r="HK242" s="638"/>
      <c r="HL242" s="639"/>
    </row>
    <row r="243" spans="197:220" ht="13.5">
      <c r="GO243" s="627"/>
      <c r="GP243" s="627"/>
      <c r="GQ243" s="627"/>
      <c r="GR243" s="260" t="s">
        <v>522</v>
      </c>
      <c r="GS243" s="205"/>
      <c r="GT243" s="205"/>
      <c r="GU243" s="205"/>
      <c r="GV243" s="205"/>
      <c r="GW243" s="205"/>
      <c r="GX243" s="208"/>
      <c r="GY243" s="637"/>
      <c r="GZ243" s="638"/>
      <c r="HA243" s="638"/>
      <c r="HB243" s="638"/>
      <c r="HC243" s="639"/>
      <c r="HD243" s="637"/>
      <c r="HE243" s="638"/>
      <c r="HF243" s="638"/>
      <c r="HG243" s="638"/>
      <c r="HH243" s="638"/>
      <c r="HI243" s="638"/>
      <c r="HJ243" s="638"/>
      <c r="HK243" s="638"/>
      <c r="HL243" s="639"/>
    </row>
    <row r="244" spans="197:220" ht="13.5">
      <c r="GO244" s="627"/>
      <c r="GP244" s="627"/>
      <c r="GQ244" s="627"/>
      <c r="GR244" s="260" t="s">
        <v>513</v>
      </c>
      <c r="GS244" s="205"/>
      <c r="GT244" s="205"/>
      <c r="GU244" s="205"/>
      <c r="GV244" s="205"/>
      <c r="GW244" s="205"/>
      <c r="GX244" s="208"/>
      <c r="GY244" s="637"/>
      <c r="GZ244" s="638"/>
      <c r="HA244" s="638"/>
      <c r="HB244" s="638"/>
      <c r="HC244" s="639"/>
      <c r="HD244" s="637"/>
      <c r="HE244" s="638"/>
      <c r="HF244" s="638"/>
      <c r="HG244" s="638"/>
      <c r="HH244" s="638"/>
      <c r="HI244" s="638"/>
      <c r="HJ244" s="638"/>
      <c r="HK244" s="638"/>
      <c r="HL244" s="639"/>
    </row>
    <row r="245" spans="197:220" ht="13.5">
      <c r="GO245" s="627"/>
      <c r="GP245" s="627"/>
      <c r="GQ245" s="627"/>
      <c r="GR245" s="261" t="s">
        <v>514</v>
      </c>
      <c r="GS245" s="204"/>
      <c r="GT245" s="204"/>
      <c r="GU245" s="204"/>
      <c r="GV245" s="204"/>
      <c r="GW245" s="204"/>
      <c r="GX245" s="263"/>
      <c r="GY245" s="640"/>
      <c r="GZ245" s="641"/>
      <c r="HA245" s="641"/>
      <c r="HB245" s="641"/>
      <c r="HC245" s="642"/>
      <c r="HD245" s="640"/>
      <c r="HE245" s="641"/>
      <c r="HF245" s="641"/>
      <c r="HG245" s="641"/>
      <c r="HH245" s="641"/>
      <c r="HI245" s="641"/>
      <c r="HJ245" s="641"/>
      <c r="HK245" s="641"/>
      <c r="HL245" s="642"/>
    </row>
    <row r="246" spans="197:220" ht="13.5">
      <c r="GO246" s="620" t="s">
        <v>526</v>
      </c>
      <c r="GP246" s="621"/>
      <c r="GQ246" s="622"/>
      <c r="GR246" s="256" t="s">
        <v>497</v>
      </c>
      <c r="GS246" s="257"/>
      <c r="GT246" s="257"/>
      <c r="GU246" s="257"/>
      <c r="GV246" s="257"/>
      <c r="GW246" s="257"/>
      <c r="GX246" s="262"/>
      <c r="GY246" s="634" t="s">
        <v>531</v>
      </c>
      <c r="GZ246" s="635"/>
      <c r="HA246" s="635"/>
      <c r="HB246" s="635"/>
      <c r="HC246" s="636"/>
      <c r="HD246" s="634" t="s">
        <v>532</v>
      </c>
      <c r="HE246" s="635"/>
      <c r="HF246" s="635"/>
      <c r="HG246" s="635"/>
      <c r="HH246" s="635"/>
      <c r="HI246" s="635"/>
      <c r="HJ246" s="635"/>
      <c r="HK246" s="635"/>
      <c r="HL246" s="636"/>
    </row>
    <row r="247" spans="197:220" ht="13.5">
      <c r="GO247" s="623"/>
      <c r="GP247" s="624"/>
      <c r="GQ247" s="625"/>
      <c r="GR247" s="261" t="s">
        <v>527</v>
      </c>
      <c r="GS247" s="204"/>
      <c r="GT247" s="204"/>
      <c r="GU247" s="204"/>
      <c r="GV247" s="204"/>
      <c r="GW247" s="204"/>
      <c r="GX247" s="263"/>
      <c r="GY247" s="640"/>
      <c r="GZ247" s="641"/>
      <c r="HA247" s="641"/>
      <c r="HB247" s="641"/>
      <c r="HC247" s="642"/>
      <c r="HD247" s="640"/>
      <c r="HE247" s="641"/>
      <c r="HF247" s="641"/>
      <c r="HG247" s="641"/>
      <c r="HH247" s="641"/>
      <c r="HI247" s="641"/>
      <c r="HJ247" s="641"/>
      <c r="HK247" s="641"/>
      <c r="HL247" s="642"/>
    </row>
    <row r="248" spans="197:220" ht="13.5">
      <c r="GO248" s="627" t="s">
        <v>533</v>
      </c>
      <c r="GP248" s="627"/>
      <c r="GQ248" s="627"/>
      <c r="GR248" s="256" t="s">
        <v>497</v>
      </c>
      <c r="GS248" s="257"/>
      <c r="GT248" s="257"/>
      <c r="GU248" s="257"/>
      <c r="GV248" s="257"/>
      <c r="GW248" s="257"/>
      <c r="GX248" s="262"/>
      <c r="GY248" s="634" t="s">
        <v>537</v>
      </c>
      <c r="GZ248" s="635"/>
      <c r="HA248" s="635"/>
      <c r="HB248" s="635"/>
      <c r="HC248" s="636"/>
      <c r="HD248" s="634" t="s">
        <v>538</v>
      </c>
      <c r="HE248" s="635"/>
      <c r="HF248" s="635"/>
      <c r="HG248" s="635"/>
      <c r="HH248" s="635"/>
      <c r="HI248" s="635"/>
      <c r="HJ248" s="635"/>
      <c r="HK248" s="635"/>
      <c r="HL248" s="636"/>
    </row>
    <row r="249" spans="197:220" ht="13.5">
      <c r="GO249" s="627"/>
      <c r="GP249" s="627"/>
      <c r="GQ249" s="627"/>
      <c r="GR249" s="260" t="s">
        <v>534</v>
      </c>
      <c r="GS249" s="205"/>
      <c r="GT249" s="205"/>
      <c r="GU249" s="205"/>
      <c r="GV249" s="205"/>
      <c r="GW249" s="205"/>
      <c r="GX249" s="208"/>
      <c r="GY249" s="637"/>
      <c r="GZ249" s="638"/>
      <c r="HA249" s="638"/>
      <c r="HB249" s="638"/>
      <c r="HC249" s="639"/>
      <c r="HD249" s="637"/>
      <c r="HE249" s="638"/>
      <c r="HF249" s="638"/>
      <c r="HG249" s="638"/>
      <c r="HH249" s="638"/>
      <c r="HI249" s="638"/>
      <c r="HJ249" s="638"/>
      <c r="HK249" s="638"/>
      <c r="HL249" s="639"/>
    </row>
    <row r="250" spans="197:220" ht="13.5">
      <c r="GO250" s="627"/>
      <c r="GP250" s="627"/>
      <c r="GQ250" s="627"/>
      <c r="GR250" s="260" t="s">
        <v>535</v>
      </c>
      <c r="GS250" s="205"/>
      <c r="GT250" s="205"/>
      <c r="GU250" s="205"/>
      <c r="GV250" s="205"/>
      <c r="GW250" s="205"/>
      <c r="GX250" s="208"/>
      <c r="GY250" s="637"/>
      <c r="GZ250" s="638"/>
      <c r="HA250" s="638"/>
      <c r="HB250" s="638"/>
      <c r="HC250" s="639"/>
      <c r="HD250" s="637"/>
      <c r="HE250" s="638"/>
      <c r="HF250" s="638"/>
      <c r="HG250" s="638"/>
      <c r="HH250" s="638"/>
      <c r="HI250" s="638"/>
      <c r="HJ250" s="638"/>
      <c r="HK250" s="638"/>
      <c r="HL250" s="639"/>
    </row>
    <row r="251" spans="197:220" ht="13.5">
      <c r="GO251" s="627"/>
      <c r="GP251" s="627"/>
      <c r="GQ251" s="627"/>
      <c r="GR251" s="261" t="s">
        <v>536</v>
      </c>
      <c r="GS251" s="204"/>
      <c r="GT251" s="204"/>
      <c r="GU251" s="204"/>
      <c r="GV251" s="204"/>
      <c r="GW251" s="204"/>
      <c r="GX251" s="263"/>
      <c r="GY251" s="640"/>
      <c r="GZ251" s="641"/>
      <c r="HA251" s="641"/>
      <c r="HB251" s="641"/>
      <c r="HC251" s="642"/>
      <c r="HD251" s="640"/>
      <c r="HE251" s="641"/>
      <c r="HF251" s="641"/>
      <c r="HG251" s="641"/>
      <c r="HH251" s="641"/>
      <c r="HI251" s="641"/>
      <c r="HJ251" s="641"/>
      <c r="HK251" s="641"/>
      <c r="HL251" s="642"/>
    </row>
    <row r="252" spans="197:220" ht="13.5">
      <c r="GO252" s="603" t="s">
        <v>539</v>
      </c>
      <c r="GP252" s="604"/>
      <c r="GQ252" s="605"/>
      <c r="GR252" s="256" t="s">
        <v>497</v>
      </c>
      <c r="GS252" s="257"/>
      <c r="GT252" s="257"/>
      <c r="GU252" s="257"/>
      <c r="GV252" s="257"/>
      <c r="GW252" s="257"/>
      <c r="GX252" s="262"/>
      <c r="GY252" s="634" t="s">
        <v>542</v>
      </c>
      <c r="GZ252" s="635"/>
      <c r="HA252" s="635"/>
      <c r="HB252" s="635"/>
      <c r="HC252" s="636"/>
      <c r="HD252" s="658" t="s">
        <v>543</v>
      </c>
      <c r="HE252" s="659"/>
      <c r="HF252" s="659"/>
      <c r="HG252" s="659"/>
      <c r="HH252" s="659"/>
      <c r="HI252" s="659"/>
      <c r="HJ252" s="659"/>
      <c r="HK252" s="659"/>
      <c r="HL252" s="660"/>
    </row>
    <row r="253" spans="197:220" ht="13.5">
      <c r="GO253" s="606"/>
      <c r="GP253" s="607"/>
      <c r="GQ253" s="608"/>
      <c r="GR253" s="260" t="s">
        <v>540</v>
      </c>
      <c r="GS253" s="205"/>
      <c r="GT253" s="205"/>
      <c r="GU253" s="205"/>
      <c r="GV253" s="205"/>
      <c r="GW253" s="205"/>
      <c r="GX253" s="208"/>
      <c r="GY253" s="637"/>
      <c r="GZ253" s="638"/>
      <c r="HA253" s="638"/>
      <c r="HB253" s="638"/>
      <c r="HC253" s="639"/>
      <c r="HD253" s="661"/>
      <c r="HE253" s="662"/>
      <c r="HF253" s="662"/>
      <c r="HG253" s="662"/>
      <c r="HH253" s="662"/>
      <c r="HI253" s="662"/>
      <c r="HJ253" s="662"/>
      <c r="HK253" s="662"/>
      <c r="HL253" s="663"/>
    </row>
    <row r="254" spans="197:220" ht="13.5">
      <c r="GO254" s="609"/>
      <c r="GP254" s="610"/>
      <c r="GQ254" s="611"/>
      <c r="GR254" s="261" t="s">
        <v>541</v>
      </c>
      <c r="GS254" s="204"/>
      <c r="GT254" s="204"/>
      <c r="GU254" s="204"/>
      <c r="GV254" s="204"/>
      <c r="GW254" s="204"/>
      <c r="GX254" s="263"/>
      <c r="GY254" s="640"/>
      <c r="GZ254" s="641"/>
      <c r="HA254" s="641"/>
      <c r="HB254" s="641"/>
      <c r="HC254" s="642"/>
      <c r="HD254" s="664"/>
      <c r="HE254" s="665"/>
      <c r="HF254" s="665"/>
      <c r="HG254" s="665"/>
      <c r="HH254" s="665"/>
      <c r="HI254" s="665"/>
      <c r="HJ254" s="665"/>
      <c r="HK254" s="665"/>
      <c r="HL254" s="666"/>
    </row>
  </sheetData>
  <sheetProtection/>
  <mergeCells count="215">
    <mergeCell ref="CW127:DJ127"/>
    <mergeCell ref="CW128:DJ128"/>
    <mergeCell ref="CW129:DJ129"/>
    <mergeCell ref="CR141:CV141"/>
    <mergeCell ref="CW141:DJ141"/>
    <mergeCell ref="CQ141:CQ142"/>
    <mergeCell ref="CW133:DJ133"/>
    <mergeCell ref="CW134:DJ134"/>
    <mergeCell ref="CR130:CV130"/>
    <mergeCell ref="CW130:DJ130"/>
    <mergeCell ref="CQ72:CU72"/>
    <mergeCell ref="CV72:DG72"/>
    <mergeCell ref="CQ70:CU70"/>
    <mergeCell ref="CV71:DG71"/>
    <mergeCell ref="CW131:DJ131"/>
    <mergeCell ref="CW132:DJ132"/>
    <mergeCell ref="CV73:DG73"/>
    <mergeCell ref="CR129:CV129"/>
    <mergeCell ref="CR127:CV127"/>
    <mergeCell ref="CQ73:CU73"/>
    <mergeCell ref="I27:P27"/>
    <mergeCell ref="S32:X32"/>
    <mergeCell ref="I32:P32"/>
    <mergeCell ref="I25:P25"/>
    <mergeCell ref="I26:P26"/>
    <mergeCell ref="C12:H12"/>
    <mergeCell ref="I12:P12"/>
    <mergeCell ref="I14:P14"/>
    <mergeCell ref="I24:P24"/>
    <mergeCell ref="D24:H24"/>
    <mergeCell ref="C10:H10"/>
    <mergeCell ref="C21:H22"/>
    <mergeCell ref="I21:AH22"/>
    <mergeCell ref="T11:U11"/>
    <mergeCell ref="C11:H11"/>
    <mergeCell ref="I30:P30"/>
    <mergeCell ref="Q30:R30"/>
    <mergeCell ref="I23:P23"/>
    <mergeCell ref="C28:C32"/>
    <mergeCell ref="D26:H26"/>
    <mergeCell ref="I13:P13"/>
    <mergeCell ref="C18:H20"/>
    <mergeCell ref="C16:H16"/>
    <mergeCell ref="I16:P16"/>
    <mergeCell ref="I15:P15"/>
    <mergeCell ref="C17:H17"/>
    <mergeCell ref="D28:H29"/>
    <mergeCell ref="D32:H32"/>
    <mergeCell ref="C23:C27"/>
    <mergeCell ref="D23:H23"/>
    <mergeCell ref="D25:H25"/>
    <mergeCell ref="D30:H30"/>
    <mergeCell ref="D31:H31"/>
    <mergeCell ref="D27:H27"/>
    <mergeCell ref="D33:H33"/>
    <mergeCell ref="I33:AH33"/>
    <mergeCell ref="I28:AH29"/>
    <mergeCell ref="Q32:R32"/>
    <mergeCell ref="D34:H34"/>
    <mergeCell ref="I34:AH34"/>
    <mergeCell ref="S30:X30"/>
    <mergeCell ref="I31:P31"/>
    <mergeCell ref="Q31:R31"/>
    <mergeCell ref="S31:X31"/>
    <mergeCell ref="DB20:DJ20"/>
    <mergeCell ref="CP20:CX20"/>
    <mergeCell ref="DY18:EH18"/>
    <mergeCell ref="DY19:EH19"/>
    <mergeCell ref="C6:H6"/>
    <mergeCell ref="L4:M4"/>
    <mergeCell ref="I11:P11"/>
    <mergeCell ref="E4:H4"/>
    <mergeCell ref="I17:P17"/>
    <mergeCell ref="I18:P20"/>
    <mergeCell ref="DB19:DJ19"/>
    <mergeCell ref="DY15:EH15"/>
    <mergeCell ref="CP16:CX16"/>
    <mergeCell ref="CO15:CX15"/>
    <mergeCell ref="CQ13:CR13"/>
    <mergeCell ref="CS13:CT13"/>
    <mergeCell ref="DB16:DJ16"/>
    <mergeCell ref="DA15:DJ15"/>
    <mergeCell ref="DY20:EH20"/>
    <mergeCell ref="CP18:CX18"/>
    <mergeCell ref="CP17:CX17"/>
    <mergeCell ref="DX14:EH14"/>
    <mergeCell ref="CO13:CP13"/>
    <mergeCell ref="DB17:DJ17"/>
    <mergeCell ref="CP19:CX19"/>
    <mergeCell ref="DB18:DJ18"/>
    <mergeCell ref="DY16:EH16"/>
    <mergeCell ref="DY17:EH17"/>
    <mergeCell ref="CO7:CT7"/>
    <mergeCell ref="CO8:CP8"/>
    <mergeCell ref="CQ8:CR8"/>
    <mergeCell ref="CS8:CT8"/>
    <mergeCell ref="CS10:CT10"/>
    <mergeCell ref="AF7:AH7"/>
    <mergeCell ref="AF8:AH8"/>
    <mergeCell ref="AF9:AH9"/>
    <mergeCell ref="AF10:AH10"/>
    <mergeCell ref="CO9:CP9"/>
    <mergeCell ref="C7:H7"/>
    <mergeCell ref="C8:H8"/>
    <mergeCell ref="C9:H9"/>
    <mergeCell ref="C15:H15"/>
    <mergeCell ref="CS9:CT9"/>
    <mergeCell ref="CS11:CT11"/>
    <mergeCell ref="CO12:CP12"/>
    <mergeCell ref="CQ12:CR12"/>
    <mergeCell ref="CS12:CT12"/>
    <mergeCell ref="CO10:CP10"/>
    <mergeCell ref="J4:K4"/>
    <mergeCell ref="R11:S11"/>
    <mergeCell ref="Q4:R4"/>
    <mergeCell ref="O4:P4"/>
    <mergeCell ref="I8:P8"/>
    <mergeCell ref="I9:P9"/>
    <mergeCell ref="I6:P6"/>
    <mergeCell ref="I7:P7"/>
    <mergeCell ref="I10:P10"/>
    <mergeCell ref="CV69:DG69"/>
    <mergeCell ref="CO66:CP66"/>
    <mergeCell ref="B2:AI2"/>
    <mergeCell ref="CQ10:CR10"/>
    <mergeCell ref="C13:H13"/>
    <mergeCell ref="C14:H14"/>
    <mergeCell ref="CO11:CP11"/>
    <mergeCell ref="CQ11:CR11"/>
    <mergeCell ref="CQ9:CR9"/>
    <mergeCell ref="C4:D4"/>
    <mergeCell ref="DY21:EH21"/>
    <mergeCell ref="CR131:CV131"/>
    <mergeCell ref="CR132:CV132"/>
    <mergeCell ref="CP24:CX24"/>
    <mergeCell ref="DB21:DJ21"/>
    <mergeCell ref="CP21:CX21"/>
    <mergeCell ref="CR126:CV126"/>
    <mergeCell ref="CP23:CX23"/>
    <mergeCell ref="CP22:CX22"/>
    <mergeCell ref="CQ69:CU69"/>
    <mergeCell ref="GY248:HC251"/>
    <mergeCell ref="HD248:HL251"/>
    <mergeCell ref="GO236:GQ240"/>
    <mergeCell ref="GY241:HC245"/>
    <mergeCell ref="HD241:HL245"/>
    <mergeCell ref="GO226:GQ230"/>
    <mergeCell ref="GY226:HC230"/>
    <mergeCell ref="HD226:HL230"/>
    <mergeCell ref="GY231:HC235"/>
    <mergeCell ref="GY246:HC247"/>
    <mergeCell ref="GY222:HC225"/>
    <mergeCell ref="HD222:HL225"/>
    <mergeCell ref="GY236:HC240"/>
    <mergeCell ref="HD236:HL240"/>
    <mergeCell ref="CV66:DG66"/>
    <mergeCell ref="CV67:DG67"/>
    <mergeCell ref="CV70:DG70"/>
    <mergeCell ref="CR125:CV125"/>
    <mergeCell ref="CR128:CV128"/>
    <mergeCell ref="GO222:GQ225"/>
    <mergeCell ref="HD246:HL247"/>
    <mergeCell ref="C33:C35"/>
    <mergeCell ref="I36:AH37"/>
    <mergeCell ref="C36:H37"/>
    <mergeCell ref="GY252:HC254"/>
    <mergeCell ref="HD252:HL254"/>
    <mergeCell ref="HD231:HL235"/>
    <mergeCell ref="GO219:GQ221"/>
    <mergeCell ref="GY219:HC221"/>
    <mergeCell ref="HD219:HL221"/>
    <mergeCell ref="HD212:HL212"/>
    <mergeCell ref="CW139:DJ139"/>
    <mergeCell ref="CW140:DJ140"/>
    <mergeCell ref="CW138:DJ138"/>
    <mergeCell ref="GY213:HC215"/>
    <mergeCell ref="HD213:HL215"/>
    <mergeCell ref="GY216:HC218"/>
    <mergeCell ref="C38:H39"/>
    <mergeCell ref="I38:AH39"/>
    <mergeCell ref="CR137:CV137"/>
    <mergeCell ref="CR133:CV133"/>
    <mergeCell ref="CR136:CV136"/>
    <mergeCell ref="CR134:CV134"/>
    <mergeCell ref="CQ66:CU66"/>
    <mergeCell ref="CQ67:CU67"/>
    <mergeCell ref="CV68:DG68"/>
    <mergeCell ref="CQ68:CU68"/>
    <mergeCell ref="CQ71:CU71"/>
    <mergeCell ref="HD216:HL218"/>
    <mergeCell ref="D35:H35"/>
    <mergeCell ref="CR135:CV135"/>
    <mergeCell ref="CW135:DJ135"/>
    <mergeCell ref="GR212:GX212"/>
    <mergeCell ref="GY212:HC212"/>
    <mergeCell ref="C40:H40"/>
    <mergeCell ref="I40:AH40"/>
    <mergeCell ref="GO241:GQ245"/>
    <mergeCell ref="GO212:GQ212"/>
    <mergeCell ref="CR142:CV142"/>
    <mergeCell ref="CR139:CV139"/>
    <mergeCell ref="CR138:CV138"/>
    <mergeCell ref="CW142:DJ142"/>
    <mergeCell ref="GO231:GQ235"/>
    <mergeCell ref="GO216:GQ218"/>
    <mergeCell ref="GO252:GQ254"/>
    <mergeCell ref="GO213:GQ215"/>
    <mergeCell ref="CW136:DJ136"/>
    <mergeCell ref="CW125:DJ125"/>
    <mergeCell ref="CW126:DJ126"/>
    <mergeCell ref="CQ158:CW159"/>
    <mergeCell ref="GO246:GQ247"/>
    <mergeCell ref="CR140:CV140"/>
    <mergeCell ref="GO248:GQ251"/>
    <mergeCell ref="CW137:DJ137"/>
  </mergeCells>
  <conditionalFormatting sqref="I10">
    <cfRule type="expression" priority="4" dxfId="62" stopIfTrue="1">
      <formula>$I$9="あり"</formula>
    </cfRule>
  </conditionalFormatting>
  <conditionalFormatting sqref="I13:P13">
    <cfRule type="expression" priority="5" dxfId="62" stopIfTrue="1">
      <formula>$I$11="高血圧性脳内出血"</formula>
    </cfRule>
  </conditionalFormatting>
  <conditionalFormatting sqref="I14">
    <cfRule type="expression" priority="6" dxfId="63" stopIfTrue="1">
      <formula>$I$11="その他の脳内出血"</formula>
    </cfRule>
  </conditionalFormatting>
  <conditionalFormatting sqref="I15:P15">
    <cfRule type="expression" priority="7" dxfId="62" stopIfTrue="1">
      <formula>$I$11="くも膜下出血"</formula>
    </cfRule>
  </conditionalFormatting>
  <conditionalFormatting sqref="I25:P25">
    <cfRule type="expression" priority="8" dxfId="40" stopIfTrue="1">
      <formula>$I$11="くも膜下出血"</formula>
    </cfRule>
  </conditionalFormatting>
  <conditionalFormatting sqref="I26:P26">
    <cfRule type="expression" priority="9" dxfId="40" stopIfTrue="1">
      <formula>$I$13="被殻出血"</formula>
    </cfRule>
  </conditionalFormatting>
  <conditionalFormatting sqref="I27:P27">
    <cfRule type="expression" priority="10" dxfId="40" stopIfTrue="1">
      <formula>$I$13="視床出血"</formula>
    </cfRule>
  </conditionalFormatting>
  <conditionalFormatting sqref="I16:P16">
    <cfRule type="expression" priority="11" dxfId="64" stopIfTrue="1">
      <formula>OR($I$11="高血圧性脳内出血",$I$11="その他の脳内出血",$I$11="くも膜下出血")</formula>
    </cfRule>
  </conditionalFormatting>
  <conditionalFormatting sqref="I12:P12">
    <cfRule type="expression" priority="1" dxfId="24" stopIfTrue="1">
      <formula>OR($I$11="アテローム血栓性脳梗塞",$I$11="心原性脳塞栓症",$I$11="その他（分類不能）の脳梗塞",$I$11="塞栓源不明脳塞栓症（ESUS)",$I$11="")=TRUE</formula>
    </cfRule>
  </conditionalFormatting>
  <dataValidations count="15">
    <dataValidation type="list" allowBlank="1" showInputMessage="1" showErrorMessage="1" errorTitle="入力注意" error="リストより選択ください。" sqref="I11:P11">
      <formula1>主病名</formula1>
    </dataValidation>
    <dataValidation type="list" imeMode="hiragana" sqref="I13:P13">
      <formula1>出血部位</formula1>
    </dataValidation>
    <dataValidation type="list" allowBlank="1" showInputMessage="1" showErrorMessage="1" sqref="I23:P23">
      <formula1>JCS</formula1>
    </dataValidation>
    <dataValidation type="list" allowBlank="1" showInputMessage="1" showErrorMessage="1" sqref="I24:P24">
      <formula1>NIHSS</formula1>
    </dataValidation>
    <dataValidation type="list" allowBlank="1" showInputMessage="1" showErrorMessage="1" sqref="I25:P25">
      <formula1>"Ⅰ,Ⅱ,Ⅲ,Ⅳ,Ⅴ"</formula1>
    </dataValidation>
    <dataValidation type="list" allowBlank="1" showInputMessage="1" showErrorMessage="1" sqref="I27:P27">
      <formula1>視床出血CT分類</formula1>
    </dataValidation>
    <dataValidation type="list" allowBlank="1" showInputMessage="1" showErrorMessage="1" sqref="I10:P10">
      <formula1>$AK$70:$AK$72</formula1>
    </dataValidation>
    <dataValidation type="list" allowBlank="1" showInputMessage="1" showErrorMessage="1" sqref="T12:U12">
      <formula1>$FA$1:$FA$3</formula1>
    </dataValidation>
    <dataValidation type="list" allowBlank="1" showInputMessage="1" sqref="I6:P6">
      <formula1>"脳神経外科,脳神経内科,内科"</formula1>
    </dataValidation>
    <dataValidation type="list" allowBlank="1" showInputMessage="1" sqref="I12:P12">
      <formula1>"内頚動脈,中大脳動脈,椎骨脳底動脈"</formula1>
    </dataValidation>
    <dataValidation type="date" operator="greaterThanOrEqual" allowBlank="1" showInputMessage="1" showErrorMessage="1" errorTitle="注意喚起" error="入力された日付が不正です。&#10;ご確認ください。" sqref="I8:P8">
      <formula1>39630</formula1>
    </dataValidation>
    <dataValidation type="list" allowBlank="1" showInputMessage="1" showErrorMessage="1" sqref="I9:P9 I16:P16">
      <formula1>"あり,なし"</formula1>
    </dataValidation>
    <dataValidation type="list" allowBlank="1" showInputMessage="1" showErrorMessage="1" sqref="T11:U11">
      <formula1>"右,左,両側"</formula1>
    </dataValidation>
    <dataValidation type="list" allowBlank="1" showInputMessage="1" showErrorMessage="1" sqref="I14:P14">
      <formula1>その他の出血</formula1>
    </dataValidation>
    <dataValidation type="list" allowBlank="1" showInputMessage="1" showErrorMessage="1" sqref="I26:P26">
      <formula1>被殻出血CT分類</formula1>
    </dataValidation>
  </dataValidations>
  <printOptions/>
  <pageMargins left="0.7086614173228347" right="0.15748031496062992" top="0.7480314960629921" bottom="0.15748031496062992" header="0.31496062992125984" footer="0.31496062992125984"/>
  <pageSetup fitToHeight="1" fitToWidth="1" horizontalDpi="600" verticalDpi="600" orientation="portrait" paperSize="9" scale="90" r:id="rId4"/>
  <headerFooter alignWithMargins="0">
    <oddHeader>&amp;C
</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4">
    <pageSetUpPr fitToPage="1"/>
  </sheetPr>
  <dimension ref="A1:EN87"/>
  <sheetViews>
    <sheetView showGridLines="0" tabSelected="1" zoomScalePageLayoutView="0" workbookViewId="0" topLeftCell="A1">
      <selection activeCell="B6" sqref="B6:N8"/>
    </sheetView>
  </sheetViews>
  <sheetFormatPr defaultColWidth="9.00390625" defaultRowHeight="13.5"/>
  <cols>
    <col min="1" max="58" width="3.125" style="23" customWidth="1"/>
    <col min="59" max="59" width="7.625" style="23" customWidth="1"/>
    <col min="60" max="82" width="3.125" style="23" customWidth="1"/>
    <col min="83" max="83" width="10.625" style="23" customWidth="1"/>
    <col min="84" max="92" width="3.125" style="23" customWidth="1"/>
    <col min="93" max="93" width="10.50390625" style="23" customWidth="1"/>
    <col min="94" max="94" width="8.75390625" style="23" customWidth="1"/>
    <col min="95" max="97" width="3.125" style="23" customWidth="1"/>
    <col min="98" max="98" width="7.25390625" style="23" customWidth="1"/>
    <col min="99" max="115" width="3.125" style="23" customWidth="1"/>
    <col min="116" max="116" width="3.00390625" style="23" customWidth="1"/>
    <col min="117" max="125" width="3.125" style="23" customWidth="1"/>
    <col min="126" max="16384" width="9.00390625" style="23" customWidth="1"/>
  </cols>
  <sheetData>
    <row r="1" ht="13.5">
      <c r="A1" s="601"/>
    </row>
    <row r="2" ht="13.5"/>
    <row r="3" ht="13.5"/>
    <row r="4" ht="13.5"/>
    <row r="5" ht="13.5"/>
    <row r="6" spans="2:59" ht="16.5" customHeight="1">
      <c r="B6" s="1037" t="s">
        <v>233</v>
      </c>
      <c r="C6" s="1037"/>
      <c r="D6" s="1037"/>
      <c r="E6" s="1037"/>
      <c r="F6" s="1037"/>
      <c r="G6" s="1037"/>
      <c r="H6" s="1037"/>
      <c r="I6" s="1037"/>
      <c r="J6" s="1037"/>
      <c r="K6" s="1037"/>
      <c r="L6" s="1037"/>
      <c r="M6" s="1037"/>
      <c r="N6" s="1037"/>
      <c r="O6" s="141"/>
      <c r="P6" s="141"/>
      <c r="Q6" s="141"/>
      <c r="R6" s="141"/>
      <c r="S6" s="141"/>
      <c r="T6" s="141"/>
      <c r="U6" s="141"/>
      <c r="V6" s="141"/>
      <c r="W6" s="141"/>
      <c r="X6" s="141"/>
      <c r="Y6" s="142"/>
      <c r="Z6" s="142"/>
      <c r="AA6" s="142"/>
      <c r="AB6" s="142"/>
      <c r="AC6" s="142"/>
      <c r="AD6" s="142"/>
      <c r="BA6" s="1167"/>
      <c r="BB6" s="1167"/>
      <c r="BC6" s="1167"/>
      <c r="BD6" s="1167"/>
      <c r="BE6" s="1167"/>
      <c r="BF6" s="1167"/>
      <c r="BG6" s="1167"/>
    </row>
    <row r="7" spans="2:97" ht="16.5" customHeight="1">
      <c r="B7" s="1037"/>
      <c r="C7" s="1037"/>
      <c r="D7" s="1037"/>
      <c r="E7" s="1037"/>
      <c r="F7" s="1037"/>
      <c r="G7" s="1037"/>
      <c r="H7" s="1037"/>
      <c r="I7" s="1037"/>
      <c r="J7" s="1037"/>
      <c r="K7" s="1037"/>
      <c r="L7" s="1037"/>
      <c r="M7" s="1037"/>
      <c r="N7" s="1037"/>
      <c r="O7" s="142"/>
      <c r="P7" s="1039" t="s">
        <v>1703</v>
      </c>
      <c r="Q7" s="1039"/>
      <c r="R7" s="1039"/>
      <c r="S7" s="1039"/>
      <c r="T7" s="1039"/>
      <c r="U7" s="1039"/>
      <c r="V7" s="1039"/>
      <c r="W7" s="1039"/>
      <c r="X7" s="1039"/>
      <c r="Y7" s="1039"/>
      <c r="Z7" s="1039"/>
      <c r="AA7" s="1039"/>
      <c r="AB7" s="1039"/>
      <c r="AC7" s="1039"/>
      <c r="AD7" s="1039"/>
      <c r="AE7" s="1041"/>
      <c r="AF7" s="1041"/>
      <c r="AG7" s="1056" t="s">
        <v>1093</v>
      </c>
      <c r="AH7" s="1056"/>
      <c r="AI7" s="1056"/>
      <c r="AJ7" s="1056"/>
      <c r="AK7" s="1056"/>
      <c r="AL7" s="1056"/>
      <c r="BA7" s="1167"/>
      <c r="BB7" s="1167"/>
      <c r="BC7" s="1167"/>
      <c r="BD7" s="1167"/>
      <c r="BE7" s="1167"/>
      <c r="BF7" s="1167"/>
      <c r="BG7" s="1167"/>
      <c r="CS7" s="23">
        <f>IF(OR($F$16="脳出血",$F$16="その他")=TRUE,")","")</f>
      </c>
    </row>
    <row r="8" spans="2:59" ht="16.5" customHeight="1" thickBot="1">
      <c r="B8" s="1038"/>
      <c r="C8" s="1038"/>
      <c r="D8" s="1038"/>
      <c r="E8" s="1038"/>
      <c r="F8" s="1038"/>
      <c r="G8" s="1038"/>
      <c r="H8" s="1038"/>
      <c r="I8" s="1038"/>
      <c r="J8" s="1038"/>
      <c r="K8" s="1038"/>
      <c r="L8" s="1038"/>
      <c r="M8" s="1038"/>
      <c r="N8" s="1038"/>
      <c r="O8" s="142"/>
      <c r="P8" s="1040"/>
      <c r="Q8" s="1040"/>
      <c r="R8" s="1040"/>
      <c r="S8" s="1040"/>
      <c r="T8" s="1040"/>
      <c r="U8" s="1040"/>
      <c r="V8" s="1040"/>
      <c r="W8" s="1040"/>
      <c r="X8" s="1040"/>
      <c r="Y8" s="1040"/>
      <c r="Z8" s="1040"/>
      <c r="AA8" s="1040"/>
      <c r="AB8" s="1040"/>
      <c r="AC8" s="1040"/>
      <c r="AD8" s="1040"/>
      <c r="AE8" s="1042"/>
      <c r="AF8" s="1042"/>
      <c r="AG8" s="1057"/>
      <c r="AH8" s="1057"/>
      <c r="AI8" s="1057"/>
      <c r="AJ8" s="1057"/>
      <c r="AK8" s="1057"/>
      <c r="AL8" s="1057"/>
      <c r="BA8" s="438"/>
      <c r="BB8" s="438"/>
      <c r="BC8" s="438"/>
      <c r="BD8" s="438"/>
      <c r="BE8" s="438"/>
      <c r="BF8" s="438"/>
      <c r="BG8" s="438"/>
    </row>
    <row r="9" spans="2:51" ht="16.5" customHeight="1">
      <c r="B9" s="1045" t="s">
        <v>1094</v>
      </c>
      <c r="C9" s="1046"/>
      <c r="D9" s="1046"/>
      <c r="E9" s="1047"/>
      <c r="F9" s="1067"/>
      <c r="G9" s="1068"/>
      <c r="H9" s="1068"/>
      <c r="I9" s="1068"/>
      <c r="J9" s="1069"/>
      <c r="K9" s="1043" t="s">
        <v>1095</v>
      </c>
      <c r="L9" s="1043"/>
      <c r="M9" s="1043"/>
      <c r="N9" s="1050">
        <f>PHONETIC(N10)</f>
      </c>
      <c r="O9" s="1051"/>
      <c r="P9" s="1051"/>
      <c r="Q9" s="1051"/>
      <c r="R9" s="1051"/>
      <c r="S9" s="1051"/>
      <c r="T9" s="1051"/>
      <c r="U9" s="1051"/>
      <c r="V9" s="1051"/>
      <c r="W9" s="1051"/>
      <c r="X9" s="1048"/>
      <c r="Y9" s="1049"/>
      <c r="Z9" s="1046" t="s">
        <v>1001</v>
      </c>
      <c r="AA9" s="1046"/>
      <c r="AB9" s="1058"/>
      <c r="AC9" s="1059"/>
      <c r="AD9" s="1060"/>
      <c r="AE9" s="1043" t="s">
        <v>1096</v>
      </c>
      <c r="AF9" s="1043"/>
      <c r="AG9" s="1043"/>
      <c r="AH9" s="1043"/>
      <c r="AI9" s="1043"/>
      <c r="AJ9" s="1113"/>
      <c r="AK9" s="1113"/>
      <c r="AL9" s="1113"/>
      <c r="AM9" s="1113"/>
      <c r="AN9" s="1113"/>
      <c r="AO9" s="1113"/>
      <c r="AP9" s="1113"/>
      <c r="AQ9" s="1113"/>
      <c r="AR9" s="1113"/>
      <c r="AS9" s="1113"/>
      <c r="AT9" s="1046" t="s">
        <v>1002</v>
      </c>
      <c r="AU9" s="1046"/>
      <c r="AV9" s="1109">
        <f>IF(OR(AJ9="",I14=""),"",DATEDIF(AJ9,I14,"Y"))</f>
      </c>
      <c r="AW9" s="1109"/>
      <c r="AX9" s="1100" t="s">
        <v>1097</v>
      </c>
      <c r="AY9" s="1101"/>
    </row>
    <row r="10" spans="2:51" ht="16.5" customHeight="1">
      <c r="B10" s="964"/>
      <c r="C10" s="965"/>
      <c r="D10" s="965"/>
      <c r="E10" s="966"/>
      <c r="F10" s="1070"/>
      <c r="G10" s="1071"/>
      <c r="H10" s="1071"/>
      <c r="I10" s="1071"/>
      <c r="J10" s="1072"/>
      <c r="K10" s="1044"/>
      <c r="L10" s="1044"/>
      <c r="M10" s="1044"/>
      <c r="N10" s="1052"/>
      <c r="O10" s="1052"/>
      <c r="P10" s="1052"/>
      <c r="Q10" s="1052"/>
      <c r="R10" s="1052"/>
      <c r="S10" s="1052"/>
      <c r="T10" s="1052"/>
      <c r="U10" s="1052"/>
      <c r="V10" s="1052"/>
      <c r="W10" s="1053"/>
      <c r="X10" s="1076" t="s">
        <v>1098</v>
      </c>
      <c r="Y10" s="1077"/>
      <c r="Z10" s="965"/>
      <c r="AA10" s="965"/>
      <c r="AB10" s="1061"/>
      <c r="AC10" s="1062"/>
      <c r="AD10" s="1063"/>
      <c r="AE10" s="1044"/>
      <c r="AF10" s="1044"/>
      <c r="AG10" s="1044"/>
      <c r="AH10" s="1044"/>
      <c r="AI10" s="1044"/>
      <c r="AJ10" s="1114"/>
      <c r="AK10" s="1114"/>
      <c r="AL10" s="1114"/>
      <c r="AM10" s="1114"/>
      <c r="AN10" s="1114"/>
      <c r="AO10" s="1114"/>
      <c r="AP10" s="1114"/>
      <c r="AQ10" s="1114"/>
      <c r="AR10" s="1114"/>
      <c r="AS10" s="1114"/>
      <c r="AT10" s="965"/>
      <c r="AU10" s="965"/>
      <c r="AV10" s="1110"/>
      <c r="AW10" s="1110"/>
      <c r="AX10" s="1102"/>
      <c r="AY10" s="1103"/>
    </row>
    <row r="11" spans="2:62" ht="16.5" customHeight="1">
      <c r="B11" s="964"/>
      <c r="C11" s="965"/>
      <c r="D11" s="965"/>
      <c r="E11" s="966"/>
      <c r="F11" s="1073"/>
      <c r="G11" s="1074"/>
      <c r="H11" s="1074"/>
      <c r="I11" s="1074"/>
      <c r="J11" s="1075"/>
      <c r="K11" s="1044"/>
      <c r="L11" s="1044"/>
      <c r="M11" s="1044"/>
      <c r="N11" s="1054"/>
      <c r="O11" s="1054"/>
      <c r="P11" s="1054"/>
      <c r="Q11" s="1054"/>
      <c r="R11" s="1054"/>
      <c r="S11" s="1054"/>
      <c r="T11" s="1054"/>
      <c r="U11" s="1054"/>
      <c r="V11" s="1054"/>
      <c r="W11" s="1055"/>
      <c r="X11" s="1078"/>
      <c r="Y11" s="1079"/>
      <c r="Z11" s="965"/>
      <c r="AA11" s="965"/>
      <c r="AB11" s="1064"/>
      <c r="AC11" s="1065"/>
      <c r="AD11" s="1066"/>
      <c r="AE11" s="1044"/>
      <c r="AF11" s="1044"/>
      <c r="AG11" s="1044"/>
      <c r="AH11" s="1044"/>
      <c r="AI11" s="1044"/>
      <c r="AJ11" s="1114"/>
      <c r="AK11" s="1114"/>
      <c r="AL11" s="1114"/>
      <c r="AM11" s="1114"/>
      <c r="AN11" s="1114"/>
      <c r="AO11" s="1114"/>
      <c r="AP11" s="1114"/>
      <c r="AQ11" s="1114"/>
      <c r="AR11" s="1114"/>
      <c r="AS11" s="1114"/>
      <c r="AT11" s="965"/>
      <c r="AU11" s="965"/>
      <c r="AV11" s="1110"/>
      <c r="AW11" s="1110"/>
      <c r="AX11" s="1009"/>
      <c r="AY11" s="1104"/>
      <c r="BJ11" s="178"/>
    </row>
    <row r="12" spans="2:141" ht="16.5" customHeight="1">
      <c r="B12" s="964" t="s">
        <v>1099</v>
      </c>
      <c r="C12" s="965"/>
      <c r="D12" s="965"/>
      <c r="E12" s="966"/>
      <c r="F12" s="994"/>
      <c r="G12" s="995"/>
      <c r="H12" s="995"/>
      <c r="I12" s="995"/>
      <c r="J12" s="995"/>
      <c r="K12" s="995"/>
      <c r="L12" s="995"/>
      <c r="M12" s="995"/>
      <c r="N12" s="995"/>
      <c r="O12" s="995"/>
      <c r="P12" s="995"/>
      <c r="Q12" s="995"/>
      <c r="R12" s="995"/>
      <c r="S12" s="995"/>
      <c r="T12" s="995"/>
      <c r="U12" s="995"/>
      <c r="V12" s="995"/>
      <c r="W12" s="995"/>
      <c r="X12" s="995"/>
      <c r="Y12" s="995"/>
      <c r="Z12" s="995"/>
      <c r="AA12" s="995"/>
      <c r="AB12" s="995"/>
      <c r="AC12" s="995"/>
      <c r="AD12" s="995"/>
      <c r="AE12" s="995"/>
      <c r="AF12" s="995"/>
      <c r="AG12" s="995"/>
      <c r="AH12" s="995"/>
      <c r="AI12" s="996"/>
      <c r="AJ12" s="1006" t="s">
        <v>1100</v>
      </c>
      <c r="AK12" s="1007"/>
      <c r="AL12" s="1008"/>
      <c r="AM12" s="1123"/>
      <c r="AN12" s="1124"/>
      <c r="AO12" s="1124"/>
      <c r="AP12" s="1124"/>
      <c r="AQ12" s="1124"/>
      <c r="AR12" s="1124"/>
      <c r="AS12" s="1124"/>
      <c r="AT12" s="1124"/>
      <c r="AU12" s="1124"/>
      <c r="AV12" s="1124"/>
      <c r="AW12" s="1124"/>
      <c r="AX12" s="1105"/>
      <c r="AY12" s="1106"/>
      <c r="EK12" s="23" t="str">
        <f>"H"&amp;I14&amp;"/"&amp;M14&amp;"/"&amp;Q14</f>
        <v>H//</v>
      </c>
    </row>
    <row r="13" spans="2:51" ht="16.5" customHeight="1">
      <c r="B13" s="964"/>
      <c r="C13" s="965"/>
      <c r="D13" s="965"/>
      <c r="E13" s="966"/>
      <c r="F13" s="997"/>
      <c r="G13" s="998"/>
      <c r="H13" s="998"/>
      <c r="I13" s="998"/>
      <c r="J13" s="998"/>
      <c r="K13" s="998"/>
      <c r="L13" s="998"/>
      <c r="M13" s="998"/>
      <c r="N13" s="998"/>
      <c r="O13" s="998"/>
      <c r="P13" s="998"/>
      <c r="Q13" s="998"/>
      <c r="R13" s="998"/>
      <c r="S13" s="998"/>
      <c r="T13" s="998"/>
      <c r="U13" s="998"/>
      <c r="V13" s="998"/>
      <c r="W13" s="998"/>
      <c r="X13" s="998"/>
      <c r="Y13" s="998"/>
      <c r="Z13" s="998"/>
      <c r="AA13" s="998"/>
      <c r="AB13" s="998"/>
      <c r="AC13" s="998"/>
      <c r="AD13" s="998"/>
      <c r="AE13" s="998"/>
      <c r="AF13" s="998"/>
      <c r="AG13" s="998"/>
      <c r="AH13" s="998"/>
      <c r="AI13" s="999"/>
      <c r="AJ13" s="1009"/>
      <c r="AK13" s="1010"/>
      <c r="AL13" s="1011"/>
      <c r="AM13" s="1125"/>
      <c r="AN13" s="1126"/>
      <c r="AO13" s="1126"/>
      <c r="AP13" s="1126"/>
      <c r="AQ13" s="1126"/>
      <c r="AR13" s="1126"/>
      <c r="AS13" s="1126"/>
      <c r="AT13" s="1126"/>
      <c r="AU13" s="1126"/>
      <c r="AV13" s="1126"/>
      <c r="AW13" s="1126"/>
      <c r="AX13" s="1107"/>
      <c r="AY13" s="1108"/>
    </row>
    <row r="14" spans="2:51" ht="16.5" customHeight="1">
      <c r="B14" s="967" t="s">
        <v>1003</v>
      </c>
      <c r="C14" s="968"/>
      <c r="D14" s="968"/>
      <c r="E14" s="969"/>
      <c r="F14" s="234"/>
      <c r="G14" s="235"/>
      <c r="H14" s="951"/>
      <c r="I14" s="978">
        <f>IF('入力ｼｰﾄ'!I8="","",'入力ｼｰﾄ'!I8)</f>
      </c>
      <c r="J14" s="978"/>
      <c r="K14" s="978"/>
      <c r="L14" s="978"/>
      <c r="M14" s="978"/>
      <c r="N14" s="978"/>
      <c r="O14" s="978"/>
      <c r="P14" s="978"/>
      <c r="Q14" s="978"/>
      <c r="R14" s="978"/>
      <c r="S14" s="986"/>
      <c r="T14" s="986"/>
      <c r="U14" s="236"/>
      <c r="V14" s="236"/>
      <c r="W14" s="943" t="s">
        <v>751</v>
      </c>
      <c r="X14" s="943"/>
      <c r="Y14" s="943"/>
      <c r="Z14" s="943"/>
      <c r="AA14" s="943"/>
      <c r="AB14" s="943"/>
      <c r="AC14" s="943"/>
      <c r="AD14" s="943"/>
      <c r="AE14" s="943"/>
      <c r="AF14" s="1001">
        <f>IF('入力ｼｰﾄ'!I9="","",'入力ｼｰﾄ'!I9)</f>
      </c>
      <c r="AG14" s="1001"/>
      <c r="AH14" s="1001"/>
      <c r="AI14" s="1115"/>
      <c r="AJ14" s="1115"/>
      <c r="AK14" s="1115"/>
      <c r="AL14" s="1117" t="s">
        <v>1102</v>
      </c>
      <c r="AM14" s="1111">
        <f>IF('入力ｼｰﾄ'!I10="","",'入力ｼｰﾄ'!I10)</f>
      </c>
      <c r="AN14" s="1111"/>
      <c r="AO14" s="1111"/>
      <c r="AP14" s="1111"/>
      <c r="AQ14" s="1111"/>
      <c r="AR14" s="1111"/>
      <c r="AS14" s="1111"/>
      <c r="AT14" s="1111"/>
      <c r="AU14" s="1111"/>
      <c r="AV14" s="1111"/>
      <c r="AW14" s="1111"/>
      <c r="AX14" s="1119" t="s">
        <v>1103</v>
      </c>
      <c r="AY14" s="1120"/>
    </row>
    <row r="15" spans="2:88" ht="16.5" customHeight="1">
      <c r="B15" s="967"/>
      <c r="C15" s="968"/>
      <c r="D15" s="968"/>
      <c r="E15" s="969"/>
      <c r="F15" s="237"/>
      <c r="G15" s="238"/>
      <c r="H15" s="952"/>
      <c r="I15" s="979"/>
      <c r="J15" s="979"/>
      <c r="K15" s="979"/>
      <c r="L15" s="979"/>
      <c r="M15" s="979"/>
      <c r="N15" s="979"/>
      <c r="O15" s="979"/>
      <c r="P15" s="979"/>
      <c r="Q15" s="979"/>
      <c r="R15" s="979"/>
      <c r="S15" s="987"/>
      <c r="T15" s="987"/>
      <c r="U15" s="239"/>
      <c r="V15" s="239"/>
      <c r="W15" s="949"/>
      <c r="X15" s="949"/>
      <c r="Y15" s="949"/>
      <c r="Z15" s="949"/>
      <c r="AA15" s="949"/>
      <c r="AB15" s="949"/>
      <c r="AC15" s="949"/>
      <c r="AD15" s="949"/>
      <c r="AE15" s="949"/>
      <c r="AF15" s="1004"/>
      <c r="AG15" s="1004"/>
      <c r="AH15" s="1004"/>
      <c r="AI15" s="1116"/>
      <c r="AJ15" s="1116"/>
      <c r="AK15" s="1116"/>
      <c r="AL15" s="1118"/>
      <c r="AM15" s="1112"/>
      <c r="AN15" s="1112"/>
      <c r="AO15" s="1112"/>
      <c r="AP15" s="1112"/>
      <c r="AQ15" s="1112"/>
      <c r="AR15" s="1112"/>
      <c r="AS15" s="1112"/>
      <c r="AT15" s="1112"/>
      <c r="AU15" s="1112"/>
      <c r="AV15" s="1112"/>
      <c r="AW15" s="1112"/>
      <c r="AX15" s="1121"/>
      <c r="AY15" s="1122"/>
      <c r="BG15" s="24"/>
      <c r="CD15"/>
      <c r="CE15"/>
      <c r="CF15"/>
      <c r="CG15"/>
      <c r="CH15"/>
      <c r="CI15"/>
      <c r="CJ15"/>
    </row>
    <row r="16" spans="2:144" ht="16.5" customHeight="1">
      <c r="B16" s="942" t="s">
        <v>1004</v>
      </c>
      <c r="C16" s="943"/>
      <c r="D16" s="943"/>
      <c r="E16" s="944"/>
      <c r="F16" s="970">
        <f>IF('入力ｼｰﾄ'!I11="","",'入力ｼｰﾄ'!T11&amp;'入力ｼｰﾄ'!I11)</f>
      </c>
      <c r="G16" s="971"/>
      <c r="H16" s="971"/>
      <c r="I16" s="971"/>
      <c r="J16" s="971"/>
      <c r="K16" s="971"/>
      <c r="L16" s="971"/>
      <c r="M16" s="971"/>
      <c r="N16" s="971"/>
      <c r="O16" s="971"/>
      <c r="P16" s="971"/>
      <c r="Q16" s="971"/>
      <c r="R16" s="971"/>
      <c r="S16" s="971"/>
      <c r="T16" s="971"/>
      <c r="U16" s="971"/>
      <c r="V16" s="971"/>
      <c r="W16" s="971"/>
      <c r="X16" s="971"/>
      <c r="Y16" s="971"/>
      <c r="Z16" s="972"/>
      <c r="AA16" s="973"/>
      <c r="AB16" s="1174" t="s">
        <v>734</v>
      </c>
      <c r="AC16" s="1175"/>
      <c r="AD16" s="1175"/>
      <c r="AE16" s="1175"/>
      <c r="AF16" s="1176"/>
      <c r="AG16" s="1000">
        <f>IF('入力ｼｰﾄ'!I13="","",'入力ｼｰﾄ'!I13)</f>
      </c>
      <c r="AH16" s="1001"/>
      <c r="AI16" s="1001"/>
      <c r="AJ16" s="1001"/>
      <c r="AK16" s="1001"/>
      <c r="AL16" s="1001"/>
      <c r="AM16" s="1002"/>
      <c r="AN16" s="1168" t="s">
        <v>735</v>
      </c>
      <c r="AO16" s="1169"/>
      <c r="AP16" s="1169"/>
      <c r="AQ16" s="1169"/>
      <c r="AR16" s="1169"/>
      <c r="AS16" s="1170"/>
      <c r="AT16" s="1000">
        <f>IF('入力ｼｰﾄ'!I16="","",'入力ｼｰﾄ'!I16)</f>
      </c>
      <c r="AU16" s="1001"/>
      <c r="AV16" s="1001"/>
      <c r="AW16" s="1002"/>
      <c r="AX16" s="236"/>
      <c r="AY16" s="240"/>
      <c r="CD16"/>
      <c r="CE16"/>
      <c r="CF16"/>
      <c r="CG16"/>
      <c r="CH16"/>
      <c r="CI16"/>
      <c r="CJ16"/>
      <c r="CL16" s="24"/>
      <c r="CQ16" s="24"/>
      <c r="CU16" s="25"/>
      <c r="CW16" s="25"/>
      <c r="CY16" s="25"/>
      <c r="DA16" s="26"/>
      <c r="DC16" s="26"/>
      <c r="DE16"/>
      <c r="DF16"/>
      <c r="DG16"/>
      <c r="DH16"/>
      <c r="DI16"/>
      <c r="DJ16"/>
      <c r="DK16"/>
      <c r="DL16"/>
      <c r="DM16"/>
      <c r="DN16"/>
      <c r="DO16"/>
      <c r="DP16"/>
      <c r="DQ16"/>
      <c r="DR16"/>
      <c r="DS16"/>
      <c r="DT16"/>
      <c r="DU16"/>
      <c r="DX16" s="26"/>
      <c r="EB16" s="26"/>
      <c r="EF16" s="25"/>
      <c r="EH16" s="25"/>
      <c r="EJ16" s="26"/>
      <c r="EK16" s="25"/>
      <c r="EL16" s="25"/>
      <c r="EM16" s="25"/>
      <c r="EN16" s="25"/>
    </row>
    <row r="17" spans="2:144" ht="16.5" customHeight="1">
      <c r="B17" s="945"/>
      <c r="C17" s="946"/>
      <c r="D17" s="946"/>
      <c r="E17" s="947"/>
      <c r="F17" s="974"/>
      <c r="G17" s="975"/>
      <c r="H17" s="975"/>
      <c r="I17" s="975"/>
      <c r="J17" s="975"/>
      <c r="K17" s="975"/>
      <c r="L17" s="975"/>
      <c r="M17" s="975"/>
      <c r="N17" s="975"/>
      <c r="O17" s="975"/>
      <c r="P17" s="975"/>
      <c r="Q17" s="975"/>
      <c r="R17" s="975"/>
      <c r="S17" s="975"/>
      <c r="T17" s="975"/>
      <c r="U17" s="975"/>
      <c r="V17" s="975"/>
      <c r="W17" s="975"/>
      <c r="X17" s="975"/>
      <c r="Y17" s="975"/>
      <c r="Z17" s="976"/>
      <c r="AA17" s="977"/>
      <c r="AB17" s="1177"/>
      <c r="AC17" s="1178"/>
      <c r="AD17" s="1178"/>
      <c r="AE17" s="1178"/>
      <c r="AF17" s="1179"/>
      <c r="AG17" s="1003"/>
      <c r="AH17" s="1004"/>
      <c r="AI17" s="1004"/>
      <c r="AJ17" s="1004"/>
      <c r="AK17" s="1004"/>
      <c r="AL17" s="1004"/>
      <c r="AM17" s="1005"/>
      <c r="AN17" s="1171"/>
      <c r="AO17" s="1172"/>
      <c r="AP17" s="1172"/>
      <c r="AQ17" s="1172"/>
      <c r="AR17" s="1172"/>
      <c r="AS17" s="1173"/>
      <c r="AT17" s="1003"/>
      <c r="AU17" s="1004"/>
      <c r="AV17" s="1004"/>
      <c r="AW17" s="1005"/>
      <c r="AX17" s="241"/>
      <c r="AY17" s="242"/>
      <c r="CD17"/>
      <c r="CE17"/>
      <c r="CF17"/>
      <c r="CG17"/>
      <c r="CH17"/>
      <c r="CI17"/>
      <c r="CJ17"/>
      <c r="CL17" s="24"/>
      <c r="CQ17" s="24"/>
      <c r="CU17" s="25"/>
      <c r="CW17" s="25"/>
      <c r="CY17" s="25"/>
      <c r="DA17" s="26"/>
      <c r="DC17" s="26"/>
      <c r="DE17"/>
      <c r="DF17"/>
      <c r="DG17"/>
      <c r="DH17"/>
      <c r="DI17"/>
      <c r="DJ17"/>
      <c r="DK17"/>
      <c r="DL17"/>
      <c r="DM17"/>
      <c r="DN17"/>
      <c r="DO17"/>
      <c r="DP17"/>
      <c r="DQ17"/>
      <c r="DR17"/>
      <c r="DS17"/>
      <c r="DT17"/>
      <c r="DU17"/>
      <c r="DX17" s="26"/>
      <c r="EB17" s="25"/>
      <c r="EF17" s="25"/>
      <c r="EH17" s="25"/>
      <c r="EJ17" s="26"/>
      <c r="EK17" s="25"/>
      <c r="EL17" s="25"/>
      <c r="EM17" s="25"/>
      <c r="EN17" s="25"/>
    </row>
    <row r="18" spans="2:144" ht="16.5" customHeight="1">
      <c r="B18" s="945"/>
      <c r="C18" s="946"/>
      <c r="D18" s="946"/>
      <c r="E18" s="947"/>
      <c r="F18" s="988" t="s">
        <v>763</v>
      </c>
      <c r="G18" s="989"/>
      <c r="H18" s="989"/>
      <c r="I18" s="989"/>
      <c r="J18" s="990"/>
      <c r="K18" s="980">
        <f>IF('入力ｼｰﾄ'!$I$11="その他の脳内出血",'入力ｼｰﾄ'!I14,IF('入力ｼｰﾄ'!$I$11="くも膜下出血",'入力ｼｰﾄ'!I15,IF(OR('入力ｼｰﾄ'!$I$11="アテローム血栓性脳梗塞",'入力ｼｰﾄ'!$I$11="心原性脳塞栓症",'入力ｼｰﾄ'!$I$11="その他（分類不能）の脳梗塞")=TRUE,'入力ｼｰﾄ'!I12,"")))</f>
      </c>
      <c r="L18" s="981"/>
      <c r="M18" s="981"/>
      <c r="N18" s="981"/>
      <c r="O18" s="981"/>
      <c r="P18" s="981"/>
      <c r="Q18" s="981"/>
      <c r="R18" s="981"/>
      <c r="S18" s="981"/>
      <c r="T18" s="981"/>
      <c r="U18" s="981"/>
      <c r="V18" s="981"/>
      <c r="W18" s="981"/>
      <c r="X18" s="981"/>
      <c r="Y18" s="981"/>
      <c r="Z18" s="981"/>
      <c r="AA18" s="982"/>
      <c r="AB18" s="1089" t="s">
        <v>750</v>
      </c>
      <c r="AC18" s="1089"/>
      <c r="AD18" s="1089"/>
      <c r="AE18" s="1089"/>
      <c r="AF18" s="1089"/>
      <c r="AG18" s="1090">
        <f>IF('入力ｼｰﾄ'!I17="","",'入力ｼｰﾄ'!I17)</f>
      </c>
      <c r="AH18" s="1091"/>
      <c r="AI18" s="1091"/>
      <c r="AJ18" s="1091"/>
      <c r="AK18" s="1091"/>
      <c r="AL18" s="1091"/>
      <c r="AM18" s="1091"/>
      <c r="AN18" s="1091"/>
      <c r="AO18" s="1091"/>
      <c r="AP18" s="1091"/>
      <c r="AQ18" s="1091"/>
      <c r="AR18" s="1091"/>
      <c r="AS18" s="1091"/>
      <c r="AT18" s="1091"/>
      <c r="AU18" s="1091"/>
      <c r="AV18" s="1091"/>
      <c r="AW18" s="1092"/>
      <c r="AX18" s="243"/>
      <c r="AY18" s="244"/>
      <c r="CD18"/>
      <c r="CE18"/>
      <c r="CF18"/>
      <c r="CG18"/>
      <c r="CH18"/>
      <c r="CI18"/>
      <c r="CJ18"/>
      <c r="CO18" s="24"/>
      <c r="CQ18" s="24"/>
      <c r="DC18" s="26"/>
      <c r="DE18"/>
      <c r="DF18"/>
      <c r="DG18"/>
      <c r="DH18"/>
      <c r="DI18"/>
      <c r="DJ18"/>
      <c r="DK18"/>
      <c r="DL18"/>
      <c r="DM18"/>
      <c r="DN18"/>
      <c r="DO18"/>
      <c r="DP18"/>
      <c r="DQ18"/>
      <c r="DR18"/>
      <c r="DS18"/>
      <c r="DT18"/>
      <c r="DU18"/>
      <c r="DX18" s="26"/>
      <c r="EB18" s="25"/>
      <c r="EF18" s="25"/>
      <c r="EJ18" s="26"/>
      <c r="EK18" s="25"/>
      <c r="EL18" s="25"/>
      <c r="EM18" s="25"/>
      <c r="EN18" s="25"/>
    </row>
    <row r="19" spans="2:144" ht="16.5" customHeight="1">
      <c r="B19" s="948"/>
      <c r="C19" s="949"/>
      <c r="D19" s="949"/>
      <c r="E19" s="950"/>
      <c r="F19" s="991"/>
      <c r="G19" s="992"/>
      <c r="H19" s="992"/>
      <c r="I19" s="992"/>
      <c r="J19" s="993"/>
      <c r="K19" s="983"/>
      <c r="L19" s="984"/>
      <c r="M19" s="984"/>
      <c r="N19" s="984"/>
      <c r="O19" s="984"/>
      <c r="P19" s="984"/>
      <c r="Q19" s="984"/>
      <c r="R19" s="984"/>
      <c r="S19" s="984"/>
      <c r="T19" s="984"/>
      <c r="U19" s="984"/>
      <c r="V19" s="984"/>
      <c r="W19" s="984"/>
      <c r="X19" s="984"/>
      <c r="Y19" s="984"/>
      <c r="Z19" s="984"/>
      <c r="AA19" s="985"/>
      <c r="AB19" s="1089"/>
      <c r="AC19" s="1089"/>
      <c r="AD19" s="1089"/>
      <c r="AE19" s="1089"/>
      <c r="AF19" s="1089"/>
      <c r="AG19" s="1093"/>
      <c r="AH19" s="1094"/>
      <c r="AI19" s="1094"/>
      <c r="AJ19" s="1094"/>
      <c r="AK19" s="1094"/>
      <c r="AL19" s="1094"/>
      <c r="AM19" s="1094"/>
      <c r="AN19" s="1094"/>
      <c r="AO19" s="1094"/>
      <c r="AP19" s="1094"/>
      <c r="AQ19" s="1094"/>
      <c r="AR19" s="1094"/>
      <c r="AS19" s="1094"/>
      <c r="AT19" s="1094"/>
      <c r="AU19" s="1094"/>
      <c r="AV19" s="1094"/>
      <c r="AW19" s="1095"/>
      <c r="AX19" s="245"/>
      <c r="AY19" s="246"/>
      <c r="CD19"/>
      <c r="CE19"/>
      <c r="CF19"/>
      <c r="CG19"/>
      <c r="CH19"/>
      <c r="CI19"/>
      <c r="CJ19"/>
      <c r="CO19" s="24"/>
      <c r="DC19" s="26"/>
      <c r="DE19"/>
      <c r="DF19"/>
      <c r="DG19"/>
      <c r="DH19"/>
      <c r="DI19"/>
      <c r="DJ19"/>
      <c r="DK19"/>
      <c r="DL19"/>
      <c r="DM19"/>
      <c r="DN19"/>
      <c r="DO19"/>
      <c r="DP19"/>
      <c r="DQ19"/>
      <c r="DR19"/>
      <c r="DS19"/>
      <c r="DT19"/>
      <c r="DU19"/>
      <c r="DX19" s="26"/>
      <c r="EB19" s="26"/>
      <c r="EJ19" s="26"/>
      <c r="EK19" s="25"/>
      <c r="EL19" s="25"/>
      <c r="EM19" s="25"/>
      <c r="EN19" s="25"/>
    </row>
    <row r="20" spans="2:144" ht="16.5" customHeight="1">
      <c r="B20" s="758" t="s">
        <v>1126</v>
      </c>
      <c r="C20" s="759"/>
      <c r="D20" s="759"/>
      <c r="E20" s="760"/>
      <c r="F20" s="1012" t="s">
        <v>1127</v>
      </c>
      <c r="G20" s="1007"/>
      <c r="H20" s="1007"/>
      <c r="I20" s="1007"/>
      <c r="J20" s="779"/>
      <c r="K20" s="779"/>
      <c r="L20" s="1139"/>
      <c r="M20" s="1007" t="s">
        <v>1128</v>
      </c>
      <c r="N20" s="1007"/>
      <c r="O20" s="1007"/>
      <c r="P20" s="1007"/>
      <c r="Q20" s="1007"/>
      <c r="R20" s="1007"/>
      <c r="S20" s="779"/>
      <c r="T20" s="779"/>
      <c r="U20" s="779"/>
      <c r="V20" s="1006" t="s">
        <v>1129</v>
      </c>
      <c r="W20" s="1007"/>
      <c r="X20" s="1007"/>
      <c r="Y20" s="1007"/>
      <c r="Z20" s="1007"/>
      <c r="AA20" s="779"/>
      <c r="AB20" s="1139"/>
      <c r="AC20" s="1182" t="s">
        <v>785</v>
      </c>
      <c r="AD20" s="1182"/>
      <c r="AE20" s="1182"/>
      <c r="AF20" s="1182"/>
      <c r="AG20" s="1080"/>
      <c r="AH20" s="1081"/>
      <c r="AI20" s="1081"/>
      <c r="AJ20" s="1081"/>
      <c r="AK20" s="1081"/>
      <c r="AL20" s="1081"/>
      <c r="AM20" s="1081"/>
      <c r="AN20" s="1081"/>
      <c r="AO20" s="1081"/>
      <c r="AP20" s="1081"/>
      <c r="AQ20" s="1081"/>
      <c r="AR20" s="1081"/>
      <c r="AS20" s="1081"/>
      <c r="AT20" s="1081"/>
      <c r="AU20" s="1081"/>
      <c r="AV20" s="1081"/>
      <c r="AW20" s="1081"/>
      <c r="AX20" s="1081"/>
      <c r="AY20" s="1082"/>
      <c r="BG20" s="177"/>
      <c r="BH20" s="177"/>
      <c r="CD20"/>
      <c r="CE20"/>
      <c r="CF20"/>
      <c r="CG20"/>
      <c r="CH20"/>
      <c r="CI20"/>
      <c r="CJ20"/>
      <c r="DE20"/>
      <c r="DF20"/>
      <c r="DG20"/>
      <c r="DH20"/>
      <c r="DI20"/>
      <c r="DJ20"/>
      <c r="DK20"/>
      <c r="DL20"/>
      <c r="DM20"/>
      <c r="DN20"/>
      <c r="DO20"/>
      <c r="DP20"/>
      <c r="DQ20"/>
      <c r="DR20"/>
      <c r="DS20"/>
      <c r="DT20"/>
      <c r="DU20"/>
      <c r="DX20" s="26"/>
      <c r="EB20" s="26"/>
      <c r="EK20" s="25"/>
      <c r="EL20" s="25"/>
      <c r="EM20" s="25"/>
      <c r="EN20" s="25"/>
    </row>
    <row r="21" spans="2:144" ht="16.5" customHeight="1">
      <c r="B21" s="761"/>
      <c r="C21" s="762"/>
      <c r="D21" s="762"/>
      <c r="E21" s="763"/>
      <c r="F21" s="1013"/>
      <c r="G21" s="1010"/>
      <c r="H21" s="1010"/>
      <c r="I21" s="1010"/>
      <c r="J21" s="784"/>
      <c r="K21" s="784"/>
      <c r="L21" s="1140"/>
      <c r="M21" s="1010"/>
      <c r="N21" s="1010"/>
      <c r="O21" s="1010"/>
      <c r="P21" s="1010"/>
      <c r="Q21" s="1010"/>
      <c r="R21" s="1010"/>
      <c r="S21" s="784"/>
      <c r="T21" s="784"/>
      <c r="U21" s="784"/>
      <c r="V21" s="1009"/>
      <c r="W21" s="1010"/>
      <c r="X21" s="1010"/>
      <c r="Y21" s="1010"/>
      <c r="Z21" s="1010"/>
      <c r="AA21" s="784"/>
      <c r="AB21" s="1140"/>
      <c r="AC21" s="1182"/>
      <c r="AD21" s="1182"/>
      <c r="AE21" s="1182"/>
      <c r="AF21" s="1182"/>
      <c r="AG21" s="1083"/>
      <c r="AH21" s="1084"/>
      <c r="AI21" s="1084"/>
      <c r="AJ21" s="1084"/>
      <c r="AK21" s="1084"/>
      <c r="AL21" s="1084"/>
      <c r="AM21" s="1084"/>
      <c r="AN21" s="1084"/>
      <c r="AO21" s="1084"/>
      <c r="AP21" s="1084"/>
      <c r="AQ21" s="1084"/>
      <c r="AR21" s="1084"/>
      <c r="AS21" s="1084"/>
      <c r="AT21" s="1084"/>
      <c r="AU21" s="1084"/>
      <c r="AV21" s="1084"/>
      <c r="AW21" s="1084"/>
      <c r="AX21" s="1084"/>
      <c r="AY21" s="1085"/>
      <c r="AZ21" s="176" t="s">
        <v>767</v>
      </c>
      <c r="CD21"/>
      <c r="CE21"/>
      <c r="CF21"/>
      <c r="CG21"/>
      <c r="CH21"/>
      <c r="CI21"/>
      <c r="CJ21"/>
      <c r="DE21"/>
      <c r="DF21"/>
      <c r="DG21"/>
      <c r="DH21"/>
      <c r="DI21"/>
      <c r="DJ21"/>
      <c r="DK21"/>
      <c r="DL21"/>
      <c r="DM21"/>
      <c r="DN21"/>
      <c r="DO21"/>
      <c r="DP21"/>
      <c r="DQ21"/>
      <c r="DR21"/>
      <c r="DS21"/>
      <c r="DT21"/>
      <c r="DU21"/>
      <c r="DX21" s="24"/>
      <c r="EB21" s="26"/>
      <c r="EK21" s="25"/>
      <c r="EL21" s="25"/>
      <c r="EM21" s="25"/>
      <c r="EN21" s="25"/>
    </row>
    <row r="22" spans="2:144" ht="16.5" customHeight="1">
      <c r="B22" s="761"/>
      <c r="C22" s="762"/>
      <c r="D22" s="762"/>
      <c r="E22" s="763"/>
      <c r="F22" s="1012" t="s">
        <v>1137</v>
      </c>
      <c r="G22" s="1007"/>
      <c r="H22" s="1007"/>
      <c r="I22" s="1007"/>
      <c r="J22" s="779"/>
      <c r="K22" s="779"/>
      <c r="L22" s="779"/>
      <c r="M22" s="779"/>
      <c r="N22" s="779"/>
      <c r="O22" s="1006" t="s">
        <v>1138</v>
      </c>
      <c r="P22" s="1007"/>
      <c r="Q22" s="1007"/>
      <c r="R22" s="1127"/>
      <c r="S22" s="1127"/>
      <c r="T22" s="1127"/>
      <c r="U22" s="1127"/>
      <c r="V22" s="1127"/>
      <c r="W22" s="1127"/>
      <c r="X22" s="1127"/>
      <c r="Y22" s="1127"/>
      <c r="Z22" s="1127"/>
      <c r="AA22" s="1127"/>
      <c r="AB22" s="1128"/>
      <c r="AC22" s="1182"/>
      <c r="AD22" s="1182"/>
      <c r="AE22" s="1182"/>
      <c r="AF22" s="1182"/>
      <c r="AG22" s="1083"/>
      <c r="AH22" s="1084"/>
      <c r="AI22" s="1084"/>
      <c r="AJ22" s="1084"/>
      <c r="AK22" s="1084"/>
      <c r="AL22" s="1084"/>
      <c r="AM22" s="1084"/>
      <c r="AN22" s="1084"/>
      <c r="AO22" s="1084"/>
      <c r="AP22" s="1084"/>
      <c r="AQ22" s="1084"/>
      <c r="AR22" s="1084"/>
      <c r="AS22" s="1084"/>
      <c r="AT22" s="1084"/>
      <c r="AU22" s="1084"/>
      <c r="AV22" s="1084"/>
      <c r="AW22" s="1084"/>
      <c r="AX22" s="1084"/>
      <c r="AY22" s="1085"/>
      <c r="CD22"/>
      <c r="CE22"/>
      <c r="CF22"/>
      <c r="CG22"/>
      <c r="CH22"/>
      <c r="CI22"/>
      <c r="CJ22"/>
      <c r="DE22"/>
      <c r="DF22"/>
      <c r="DG22"/>
      <c r="DH22"/>
      <c r="DI22"/>
      <c r="DJ22"/>
      <c r="DK22"/>
      <c r="DL22"/>
      <c r="DM22"/>
      <c r="DN22"/>
      <c r="DO22"/>
      <c r="DP22"/>
      <c r="DQ22"/>
      <c r="DR22"/>
      <c r="DS22"/>
      <c r="DT22"/>
      <c r="DU22"/>
      <c r="DX22" s="26"/>
      <c r="EB22" s="26"/>
      <c r="EK22" s="25"/>
      <c r="EL22" s="25"/>
      <c r="EM22" s="25"/>
      <c r="EN22" s="25"/>
    </row>
    <row r="23" spans="2:144" ht="16.5" customHeight="1">
      <c r="B23" s="761"/>
      <c r="C23" s="762"/>
      <c r="D23" s="762"/>
      <c r="E23" s="763"/>
      <c r="F23" s="1013"/>
      <c r="G23" s="1010"/>
      <c r="H23" s="1010"/>
      <c r="I23" s="1010"/>
      <c r="J23" s="784"/>
      <c r="K23" s="784"/>
      <c r="L23" s="784"/>
      <c r="M23" s="784"/>
      <c r="N23" s="784"/>
      <c r="O23" s="1009"/>
      <c r="P23" s="1010"/>
      <c r="Q23" s="1010"/>
      <c r="R23" s="1129"/>
      <c r="S23" s="1129"/>
      <c r="T23" s="1129"/>
      <c r="U23" s="1129"/>
      <c r="V23" s="1129"/>
      <c r="W23" s="1129"/>
      <c r="X23" s="1129"/>
      <c r="Y23" s="1129"/>
      <c r="Z23" s="1129"/>
      <c r="AA23" s="1129"/>
      <c r="AB23" s="1130"/>
      <c r="AC23" s="1182"/>
      <c r="AD23" s="1182"/>
      <c r="AE23" s="1182"/>
      <c r="AF23" s="1182"/>
      <c r="AG23" s="1086"/>
      <c r="AH23" s="1087"/>
      <c r="AI23" s="1087"/>
      <c r="AJ23" s="1087"/>
      <c r="AK23" s="1087"/>
      <c r="AL23" s="1087"/>
      <c r="AM23" s="1087"/>
      <c r="AN23" s="1087"/>
      <c r="AO23" s="1087"/>
      <c r="AP23" s="1087"/>
      <c r="AQ23" s="1087"/>
      <c r="AR23" s="1087"/>
      <c r="AS23" s="1087"/>
      <c r="AT23" s="1087"/>
      <c r="AU23" s="1087"/>
      <c r="AV23" s="1087"/>
      <c r="AW23" s="1087"/>
      <c r="AX23" s="1087"/>
      <c r="AY23" s="1088"/>
      <c r="CD23"/>
      <c r="CE23"/>
      <c r="CF23"/>
      <c r="CG23"/>
      <c r="CH23"/>
      <c r="CI23"/>
      <c r="CJ23"/>
      <c r="DE23"/>
      <c r="DF23"/>
      <c r="DG23"/>
      <c r="DH23"/>
      <c r="DI23"/>
      <c r="DJ23"/>
      <c r="DK23"/>
      <c r="DL23"/>
      <c r="DM23"/>
      <c r="DN23"/>
      <c r="DO23"/>
      <c r="DP23"/>
      <c r="DQ23"/>
      <c r="DR23"/>
      <c r="DS23"/>
      <c r="DT23"/>
      <c r="DU23"/>
      <c r="DX23" s="26"/>
      <c r="EB23" s="26"/>
      <c r="EL23" s="25"/>
      <c r="EM23" s="25"/>
      <c r="EN23" s="25"/>
    </row>
    <row r="24" spans="2:144" ht="16.5" customHeight="1">
      <c r="B24" s="761"/>
      <c r="C24" s="762"/>
      <c r="D24" s="762"/>
      <c r="E24" s="763"/>
      <c r="F24" s="1029" t="s">
        <v>1145</v>
      </c>
      <c r="G24" s="1030"/>
      <c r="H24" s="1030"/>
      <c r="I24" s="1030"/>
      <c r="J24" s="1030"/>
      <c r="K24" s="1030"/>
      <c r="L24" s="1030"/>
      <c r="M24" s="1188"/>
      <c r="N24" s="1188"/>
      <c r="O24" s="1188"/>
      <c r="P24" s="1188"/>
      <c r="Q24" s="1188"/>
      <c r="R24" s="1188"/>
      <c r="S24" s="1188"/>
      <c r="T24" s="1188"/>
      <c r="U24" s="1030" t="s">
        <v>1146</v>
      </c>
      <c r="V24" s="1030"/>
      <c r="W24" s="1030"/>
      <c r="X24" s="1030"/>
      <c r="Y24" s="1030"/>
      <c r="Z24" s="779"/>
      <c r="AA24" s="779"/>
      <c r="AB24" s="779"/>
      <c r="AC24" s="1096" t="s">
        <v>1147</v>
      </c>
      <c r="AD24" s="1096"/>
      <c r="AE24" s="1096"/>
      <c r="AF24" s="1096"/>
      <c r="AG24" s="1131"/>
      <c r="AH24" s="1131"/>
      <c r="AI24" s="1131"/>
      <c r="AJ24" s="1131"/>
      <c r="AK24" s="1131"/>
      <c r="AL24" s="1131"/>
      <c r="AM24" s="1131"/>
      <c r="AN24" s="1131"/>
      <c r="AO24" s="1131"/>
      <c r="AP24" s="1131"/>
      <c r="AQ24" s="1131"/>
      <c r="AR24" s="1131"/>
      <c r="AS24" s="1096"/>
      <c r="AT24" s="1096"/>
      <c r="AU24" s="1096"/>
      <c r="AV24" s="1096"/>
      <c r="AW24" s="1096"/>
      <c r="AX24" s="1096"/>
      <c r="AY24" s="1097"/>
      <c r="CD24"/>
      <c r="CE24"/>
      <c r="CF24"/>
      <c r="CG24"/>
      <c r="CH24"/>
      <c r="CI24"/>
      <c r="CJ24"/>
      <c r="DE24"/>
      <c r="DF24"/>
      <c r="DG24"/>
      <c r="DH24"/>
      <c r="DI24"/>
      <c r="DJ24"/>
      <c r="DK24"/>
      <c r="DL24"/>
      <c r="DM24"/>
      <c r="DN24"/>
      <c r="DO24"/>
      <c r="DP24"/>
      <c r="DQ24"/>
      <c r="DR24"/>
      <c r="DS24"/>
      <c r="DT24"/>
      <c r="DU24"/>
      <c r="DX24" s="26"/>
      <c r="EB24" s="26"/>
      <c r="EL24" s="25"/>
      <c r="EM24" s="25"/>
      <c r="EN24" s="24"/>
    </row>
    <row r="25" spans="2:144" ht="16.5" customHeight="1" thickBot="1">
      <c r="B25" s="1034"/>
      <c r="C25" s="1035"/>
      <c r="D25" s="1035"/>
      <c r="E25" s="1036"/>
      <c r="F25" s="1031"/>
      <c r="G25" s="1032"/>
      <c r="H25" s="1032"/>
      <c r="I25" s="1032"/>
      <c r="J25" s="1032"/>
      <c r="K25" s="1032"/>
      <c r="L25" s="1032"/>
      <c r="M25" s="1189"/>
      <c r="N25" s="1189"/>
      <c r="O25" s="1189"/>
      <c r="P25" s="1189"/>
      <c r="Q25" s="1189"/>
      <c r="R25" s="1189"/>
      <c r="S25" s="1189"/>
      <c r="T25" s="1189"/>
      <c r="U25" s="1032"/>
      <c r="V25" s="1032"/>
      <c r="W25" s="1032"/>
      <c r="X25" s="1032"/>
      <c r="Y25" s="1032"/>
      <c r="Z25" s="1033"/>
      <c r="AA25" s="1033"/>
      <c r="AB25" s="1033"/>
      <c r="AC25" s="1098"/>
      <c r="AD25" s="1098"/>
      <c r="AE25" s="1098"/>
      <c r="AF25" s="1098"/>
      <c r="AG25" s="1132"/>
      <c r="AH25" s="1132"/>
      <c r="AI25" s="1132"/>
      <c r="AJ25" s="1132"/>
      <c r="AK25" s="1132"/>
      <c r="AL25" s="1132"/>
      <c r="AM25" s="1132"/>
      <c r="AN25" s="1132"/>
      <c r="AO25" s="1132"/>
      <c r="AP25" s="1132"/>
      <c r="AQ25" s="1132"/>
      <c r="AR25" s="1132"/>
      <c r="AS25" s="1098"/>
      <c r="AT25" s="1098"/>
      <c r="AU25" s="1098"/>
      <c r="AV25" s="1098"/>
      <c r="AW25" s="1098"/>
      <c r="AX25" s="1098"/>
      <c r="AY25" s="1099"/>
      <c r="CD25"/>
      <c r="CE25"/>
      <c r="CF25"/>
      <c r="CG25"/>
      <c r="CH25"/>
      <c r="CI25"/>
      <c r="CJ25"/>
      <c r="DE25"/>
      <c r="DF25"/>
      <c r="DG25"/>
      <c r="DH25"/>
      <c r="DI25"/>
      <c r="DJ25"/>
      <c r="DK25"/>
      <c r="DL25"/>
      <c r="DM25"/>
      <c r="DN25"/>
      <c r="DO25"/>
      <c r="DP25"/>
      <c r="DQ25"/>
      <c r="DR25"/>
      <c r="DS25"/>
      <c r="DT25"/>
      <c r="DU25"/>
      <c r="DX25" s="26"/>
      <c r="EB25" s="26"/>
      <c r="EN25" s="24"/>
    </row>
    <row r="26" spans="2:144" ht="16.5" customHeight="1">
      <c r="B26" s="1014" t="s">
        <v>1149</v>
      </c>
      <c r="C26" s="1015"/>
      <c r="D26" s="1015"/>
      <c r="E26" s="1016"/>
      <c r="F26" s="1017" t="s">
        <v>999</v>
      </c>
      <c r="G26" s="1018"/>
      <c r="H26" s="1018"/>
      <c r="I26" s="1018"/>
      <c r="J26" s="1018"/>
      <c r="K26" s="1018"/>
      <c r="L26" s="1018"/>
      <c r="M26" s="1018"/>
      <c r="N26" s="1018"/>
      <c r="O26" s="1018"/>
      <c r="P26" s="1019"/>
      <c r="Q26" s="1023" t="str">
        <f>IF(OR(BA28="",BA28&gt;=0),"急性期（終了時）","入院期間、日付入力が不正。　　　　　　　日付を確認！")</f>
        <v>急性期（終了時）</v>
      </c>
      <c r="R26" s="1024"/>
      <c r="S26" s="1024"/>
      <c r="T26" s="1024"/>
      <c r="U26" s="1024"/>
      <c r="V26" s="1024"/>
      <c r="W26" s="1024"/>
      <c r="X26" s="1024"/>
      <c r="Y26" s="1024"/>
      <c r="Z26" s="1024"/>
      <c r="AA26" s="1025"/>
      <c r="AB26" s="1183" t="str">
        <f>IF(OR(BA29="",BA29&gt;=0),"回復期（終了時）","入院期間、日付入力が不正。　　　　　　　日付を確認！")</f>
        <v>回復期（終了時）</v>
      </c>
      <c r="AC26" s="1024"/>
      <c r="AD26" s="1024"/>
      <c r="AE26" s="1024"/>
      <c r="AF26" s="1024"/>
      <c r="AG26" s="1024"/>
      <c r="AH26" s="1024"/>
      <c r="AI26" s="1024"/>
      <c r="AJ26" s="1024"/>
      <c r="AK26" s="1024"/>
      <c r="AL26" s="1184"/>
      <c r="AM26" s="1133" t="s">
        <v>1525</v>
      </c>
      <c r="AN26" s="1134"/>
      <c r="AO26" s="1134"/>
      <c r="AP26" s="1134"/>
      <c r="AQ26" s="1134"/>
      <c r="AR26" s="1134"/>
      <c r="AS26" s="1134"/>
      <c r="AT26" s="1134"/>
      <c r="AU26" s="1134"/>
      <c r="AV26" s="1134"/>
      <c r="AW26" s="1134"/>
      <c r="AX26" s="1134"/>
      <c r="AY26" s="1135"/>
      <c r="BI26"/>
      <c r="BJ26"/>
      <c r="BK26"/>
      <c r="BL26"/>
      <c r="BM26"/>
      <c r="BN26"/>
      <c r="BO26"/>
      <c r="BP26"/>
      <c r="BQ26"/>
      <c r="BR26"/>
      <c r="BS26"/>
      <c r="BT26"/>
      <c r="BU26"/>
      <c r="BV26"/>
      <c r="BW26"/>
      <c r="CD26"/>
      <c r="CE26"/>
      <c r="CF26"/>
      <c r="CG26"/>
      <c r="CH26"/>
      <c r="CI26"/>
      <c r="CJ26"/>
      <c r="DE26"/>
      <c r="DF26"/>
      <c r="DG26"/>
      <c r="DH26"/>
      <c r="DI26"/>
      <c r="DJ26"/>
      <c r="DK26"/>
      <c r="DL26"/>
      <c r="DM26"/>
      <c r="DN26"/>
      <c r="DO26"/>
      <c r="DP26"/>
      <c r="DQ26"/>
      <c r="DR26"/>
      <c r="DS26"/>
      <c r="DT26"/>
      <c r="DU26"/>
      <c r="DX26" s="26"/>
      <c r="EB26" s="26"/>
      <c r="EN26" s="24"/>
    </row>
    <row r="27" spans="2:144" ht="16.5" customHeight="1">
      <c r="B27" s="791"/>
      <c r="C27" s="792"/>
      <c r="D27" s="792"/>
      <c r="E27" s="793"/>
      <c r="F27" s="1020"/>
      <c r="G27" s="1021"/>
      <c r="H27" s="1021"/>
      <c r="I27" s="1021"/>
      <c r="J27" s="1021"/>
      <c r="K27" s="1021"/>
      <c r="L27" s="1021"/>
      <c r="M27" s="1021"/>
      <c r="N27" s="1021"/>
      <c r="O27" s="1021"/>
      <c r="P27" s="1022"/>
      <c r="Q27" s="1026"/>
      <c r="R27" s="1027"/>
      <c r="S27" s="1027"/>
      <c r="T27" s="1027"/>
      <c r="U27" s="1027"/>
      <c r="V27" s="1027"/>
      <c r="W27" s="1027"/>
      <c r="X27" s="1027"/>
      <c r="Y27" s="1027"/>
      <c r="Z27" s="1027"/>
      <c r="AA27" s="1028"/>
      <c r="AB27" s="1185"/>
      <c r="AC27" s="1027"/>
      <c r="AD27" s="1027"/>
      <c r="AE27" s="1027"/>
      <c r="AF27" s="1027"/>
      <c r="AG27" s="1027"/>
      <c r="AH27" s="1027"/>
      <c r="AI27" s="1027"/>
      <c r="AJ27" s="1027"/>
      <c r="AK27" s="1027"/>
      <c r="AL27" s="1186"/>
      <c r="AM27" s="1136"/>
      <c r="AN27" s="1137"/>
      <c r="AO27" s="1137"/>
      <c r="AP27" s="1137"/>
      <c r="AQ27" s="1137"/>
      <c r="AR27" s="1137"/>
      <c r="AS27" s="1137"/>
      <c r="AT27" s="1137"/>
      <c r="AU27" s="1137"/>
      <c r="AV27" s="1137"/>
      <c r="AW27" s="1137"/>
      <c r="AX27" s="1137"/>
      <c r="AY27" s="1138"/>
      <c r="BI27"/>
      <c r="BJ27"/>
      <c r="BK27"/>
      <c r="BL27"/>
      <c r="BM27"/>
      <c r="BN27"/>
      <c r="BO27"/>
      <c r="BP27"/>
      <c r="BQ27"/>
      <c r="BR27"/>
      <c r="BS27"/>
      <c r="BT27"/>
      <c r="BU27"/>
      <c r="BV27"/>
      <c r="BW27"/>
      <c r="CD27"/>
      <c r="CE27"/>
      <c r="CF27"/>
      <c r="CG27"/>
      <c r="CH27"/>
      <c r="CI27"/>
      <c r="CJ27"/>
      <c r="DE27"/>
      <c r="DF27"/>
      <c r="DG27"/>
      <c r="DH27"/>
      <c r="DI27"/>
      <c r="DJ27"/>
      <c r="DK27"/>
      <c r="DL27"/>
      <c r="DM27"/>
      <c r="DN27"/>
      <c r="DO27"/>
      <c r="DP27"/>
      <c r="DQ27"/>
      <c r="DR27"/>
      <c r="DS27"/>
      <c r="DT27"/>
      <c r="DU27"/>
      <c r="EN27" s="24"/>
    </row>
    <row r="28" spans="2:144" ht="16.5" customHeight="1">
      <c r="B28" s="758" t="s">
        <v>1151</v>
      </c>
      <c r="C28" s="759"/>
      <c r="D28" s="759"/>
      <c r="E28" s="760"/>
      <c r="F28" s="902" t="s">
        <v>792</v>
      </c>
      <c r="G28" s="903"/>
      <c r="H28" s="903"/>
      <c r="I28" s="903"/>
      <c r="J28" s="903"/>
      <c r="K28" s="903"/>
      <c r="L28" s="903"/>
      <c r="M28" s="903"/>
      <c r="N28" s="903"/>
      <c r="O28" s="903"/>
      <c r="P28" s="904"/>
      <c r="Q28" s="959"/>
      <c r="R28" s="959"/>
      <c r="S28" s="959"/>
      <c r="T28" s="959"/>
      <c r="U28" s="959"/>
      <c r="V28" s="1180" t="s">
        <v>1152</v>
      </c>
      <c r="W28" s="959"/>
      <c r="X28" s="959"/>
      <c r="Y28" s="959"/>
      <c r="Z28" s="959"/>
      <c r="AA28" s="959"/>
      <c r="AB28" s="1151"/>
      <c r="AC28" s="959"/>
      <c r="AD28" s="959"/>
      <c r="AE28" s="959"/>
      <c r="AF28" s="959"/>
      <c r="AG28" s="1180" t="s">
        <v>1152</v>
      </c>
      <c r="AH28" s="959"/>
      <c r="AI28" s="959"/>
      <c r="AJ28" s="959"/>
      <c r="AK28" s="959"/>
      <c r="AL28" s="959"/>
      <c r="AM28" s="1151"/>
      <c r="AN28" s="959"/>
      <c r="AO28" s="959"/>
      <c r="AP28" s="959"/>
      <c r="AQ28" s="959"/>
      <c r="AR28" s="959"/>
      <c r="AS28" s="834" t="s">
        <v>1152</v>
      </c>
      <c r="AT28" s="959"/>
      <c r="AU28" s="959"/>
      <c r="AV28" s="959"/>
      <c r="AW28" s="959"/>
      <c r="AX28" s="959"/>
      <c r="AY28" s="1146"/>
      <c r="BA28" s="546">
        <f>IF(OR(Q28="",W28=""),"",W28-Q28)</f>
      </c>
      <c r="BB28" s="545"/>
      <c r="BC28" s="545"/>
      <c r="BI28"/>
      <c r="BJ28"/>
      <c r="BK28"/>
      <c r="BL28"/>
      <c r="CD28"/>
      <c r="CE28"/>
      <c r="CF28"/>
      <c r="CG28"/>
      <c r="CH28"/>
      <c r="CI28"/>
      <c r="CJ28"/>
      <c r="DE28"/>
      <c r="DF28"/>
      <c r="DG28"/>
      <c r="DH28"/>
      <c r="DI28"/>
      <c r="DJ28"/>
      <c r="DK28"/>
      <c r="DL28"/>
      <c r="DM28"/>
      <c r="DN28"/>
      <c r="DO28"/>
      <c r="DP28"/>
      <c r="DQ28"/>
      <c r="DR28"/>
      <c r="DS28"/>
      <c r="DT28"/>
      <c r="DU28"/>
      <c r="EN28" s="25"/>
    </row>
    <row r="29" spans="2:144" ht="16.5" customHeight="1">
      <c r="B29" s="764"/>
      <c r="C29" s="765"/>
      <c r="D29" s="765"/>
      <c r="E29" s="766"/>
      <c r="F29" s="905"/>
      <c r="G29" s="906"/>
      <c r="H29" s="906"/>
      <c r="I29" s="906"/>
      <c r="J29" s="906"/>
      <c r="K29" s="906"/>
      <c r="L29" s="906"/>
      <c r="M29" s="906"/>
      <c r="N29" s="906"/>
      <c r="O29" s="906"/>
      <c r="P29" s="907"/>
      <c r="Q29" s="960"/>
      <c r="R29" s="960"/>
      <c r="S29" s="960"/>
      <c r="T29" s="960"/>
      <c r="U29" s="960"/>
      <c r="V29" s="1181"/>
      <c r="W29" s="960"/>
      <c r="X29" s="960"/>
      <c r="Y29" s="960"/>
      <c r="Z29" s="960"/>
      <c r="AA29" s="960"/>
      <c r="AB29" s="1152"/>
      <c r="AC29" s="960"/>
      <c r="AD29" s="960"/>
      <c r="AE29" s="960"/>
      <c r="AF29" s="960"/>
      <c r="AG29" s="1181"/>
      <c r="AH29" s="960"/>
      <c r="AI29" s="960"/>
      <c r="AJ29" s="960"/>
      <c r="AK29" s="960"/>
      <c r="AL29" s="960"/>
      <c r="AM29" s="1152"/>
      <c r="AN29" s="960"/>
      <c r="AO29" s="960"/>
      <c r="AP29" s="960"/>
      <c r="AQ29" s="960"/>
      <c r="AR29" s="960"/>
      <c r="AS29" s="860"/>
      <c r="AT29" s="960"/>
      <c r="AU29" s="960"/>
      <c r="AV29" s="960"/>
      <c r="AW29" s="960"/>
      <c r="AX29" s="960"/>
      <c r="AY29" s="1147"/>
      <c r="BA29" s="534">
        <f>IF(OR(AB28="",AH28=""),"",AH28-AB28)</f>
      </c>
      <c r="BI29"/>
      <c r="BJ29"/>
      <c r="BK29"/>
      <c r="BL29"/>
      <c r="CD29"/>
      <c r="CE29"/>
      <c r="CF29"/>
      <c r="CG29"/>
      <c r="CH29"/>
      <c r="CI29"/>
      <c r="CJ29"/>
      <c r="DE29"/>
      <c r="DF29"/>
      <c r="DG29"/>
      <c r="DH29"/>
      <c r="DI29"/>
      <c r="DJ29"/>
      <c r="DK29"/>
      <c r="DL29"/>
      <c r="DM29"/>
      <c r="DN29"/>
      <c r="DO29"/>
      <c r="DP29"/>
      <c r="DQ29"/>
      <c r="DR29"/>
      <c r="DS29"/>
      <c r="DT29"/>
      <c r="DU29"/>
      <c r="EN29" s="24"/>
    </row>
    <row r="30" spans="2:125" ht="16.5" customHeight="1">
      <c r="B30" s="953" t="s">
        <v>1153</v>
      </c>
      <c r="C30" s="954"/>
      <c r="D30" s="954"/>
      <c r="E30" s="955"/>
      <c r="F30" s="908"/>
      <c r="G30" s="909"/>
      <c r="H30" s="909"/>
      <c r="I30" s="909"/>
      <c r="J30" s="909"/>
      <c r="K30" s="909"/>
      <c r="L30" s="909"/>
      <c r="M30" s="909"/>
      <c r="N30" s="909"/>
      <c r="O30" s="909"/>
      <c r="P30" s="910"/>
      <c r="Q30" s="1148"/>
      <c r="R30" s="1149"/>
      <c r="S30" s="1149"/>
      <c r="T30" s="1149"/>
      <c r="U30" s="1149"/>
      <c r="V30" s="1149"/>
      <c r="W30" s="1149"/>
      <c r="X30" s="1149"/>
      <c r="Y30" s="1149"/>
      <c r="Z30" s="1149"/>
      <c r="AA30" s="1150"/>
      <c r="AB30" s="1187"/>
      <c r="AC30" s="1149"/>
      <c r="AD30" s="1149"/>
      <c r="AE30" s="1149"/>
      <c r="AF30" s="1149"/>
      <c r="AG30" s="1149"/>
      <c r="AH30" s="1149"/>
      <c r="AI30" s="1149"/>
      <c r="AJ30" s="1149"/>
      <c r="AK30" s="1149"/>
      <c r="AL30" s="1150"/>
      <c r="AM30" s="1148"/>
      <c r="AN30" s="1149"/>
      <c r="AO30" s="1149"/>
      <c r="AP30" s="1149"/>
      <c r="AQ30" s="1149"/>
      <c r="AR30" s="1149"/>
      <c r="AS30" s="1149"/>
      <c r="AT30" s="1149"/>
      <c r="AU30" s="1149"/>
      <c r="AV30" s="1149"/>
      <c r="AW30" s="1149"/>
      <c r="AX30" s="1149"/>
      <c r="AY30" s="1150"/>
      <c r="BI30"/>
      <c r="BJ30"/>
      <c r="BK30"/>
      <c r="BL30"/>
      <c r="CD30"/>
      <c r="CE30"/>
      <c r="CF30"/>
      <c r="CG30"/>
      <c r="CH30"/>
      <c r="CI30"/>
      <c r="CJ30"/>
      <c r="DE30"/>
      <c r="DF30"/>
      <c r="DG30"/>
      <c r="DH30"/>
      <c r="DI30"/>
      <c r="DJ30"/>
      <c r="DK30"/>
      <c r="DL30"/>
      <c r="DM30"/>
      <c r="DN30"/>
      <c r="DO30"/>
      <c r="DP30"/>
      <c r="DQ30"/>
      <c r="DR30"/>
      <c r="DS30"/>
      <c r="DT30"/>
      <c r="DU30"/>
    </row>
    <row r="31" spans="2:125" ht="16.5" customHeight="1">
      <c r="B31" s="956"/>
      <c r="C31" s="957"/>
      <c r="D31" s="957"/>
      <c r="E31" s="958"/>
      <c r="F31" s="902" t="s">
        <v>793</v>
      </c>
      <c r="G31" s="903"/>
      <c r="H31" s="903"/>
      <c r="I31" s="903"/>
      <c r="J31" s="903"/>
      <c r="K31" s="903"/>
      <c r="L31" s="903"/>
      <c r="M31" s="903"/>
      <c r="N31" s="903"/>
      <c r="O31" s="903"/>
      <c r="P31" s="904"/>
      <c r="Q31" s="1148"/>
      <c r="R31" s="1149"/>
      <c r="S31" s="1149"/>
      <c r="T31" s="1149"/>
      <c r="U31" s="1149"/>
      <c r="V31" s="1149"/>
      <c r="W31" s="1149"/>
      <c r="X31" s="1149"/>
      <c r="Y31" s="1149"/>
      <c r="Z31" s="1149"/>
      <c r="AA31" s="1150"/>
      <c r="AB31" s="1187"/>
      <c r="AC31" s="1149"/>
      <c r="AD31" s="1149"/>
      <c r="AE31" s="1149"/>
      <c r="AF31" s="1149"/>
      <c r="AG31" s="1149"/>
      <c r="AH31" s="1149"/>
      <c r="AI31" s="1149"/>
      <c r="AJ31" s="1149"/>
      <c r="AK31" s="1149"/>
      <c r="AL31" s="1150"/>
      <c r="AM31" s="1148"/>
      <c r="AN31" s="1149"/>
      <c r="AO31" s="1149"/>
      <c r="AP31" s="1149"/>
      <c r="AQ31" s="1149"/>
      <c r="AR31" s="1149"/>
      <c r="AS31" s="1149"/>
      <c r="AT31" s="1149"/>
      <c r="AU31" s="1149"/>
      <c r="AV31" s="1149"/>
      <c r="AW31" s="1149"/>
      <c r="AX31" s="1149"/>
      <c r="AY31" s="1150"/>
      <c r="BI31"/>
      <c r="BJ31"/>
      <c r="BK31"/>
      <c r="BL31"/>
      <c r="CD31"/>
      <c r="CE31"/>
      <c r="CF31"/>
      <c r="CG31"/>
      <c r="CH31"/>
      <c r="CI31"/>
      <c r="CJ31"/>
      <c r="DE31"/>
      <c r="DF31"/>
      <c r="DG31"/>
      <c r="DH31"/>
      <c r="DI31"/>
      <c r="DJ31"/>
      <c r="DK31"/>
      <c r="DL31"/>
      <c r="DM31"/>
      <c r="DN31"/>
      <c r="DO31"/>
      <c r="DP31"/>
      <c r="DQ31"/>
      <c r="DR31"/>
      <c r="DS31"/>
      <c r="DT31"/>
      <c r="DU31"/>
    </row>
    <row r="32" spans="2:125" ht="16.5" customHeight="1">
      <c r="B32" s="758" t="s">
        <v>1154</v>
      </c>
      <c r="C32" s="759"/>
      <c r="D32" s="759"/>
      <c r="E32" s="760"/>
      <c r="F32" s="905"/>
      <c r="G32" s="906"/>
      <c r="H32" s="906"/>
      <c r="I32" s="906"/>
      <c r="J32" s="906"/>
      <c r="K32" s="906"/>
      <c r="L32" s="906"/>
      <c r="M32" s="906"/>
      <c r="N32" s="906"/>
      <c r="O32" s="906"/>
      <c r="P32" s="907"/>
      <c r="Q32" s="57"/>
      <c r="R32" s="56" t="s">
        <v>1102</v>
      </c>
      <c r="S32" s="779"/>
      <c r="T32" s="779"/>
      <c r="U32" s="779"/>
      <c r="V32" s="779"/>
      <c r="W32" s="779"/>
      <c r="X32" s="779"/>
      <c r="Y32" s="57" t="s">
        <v>1155</v>
      </c>
      <c r="Z32" s="57" t="s">
        <v>1103</v>
      </c>
      <c r="AA32" s="58"/>
      <c r="AB32" s="55"/>
      <c r="AC32" s="56" t="s">
        <v>1102</v>
      </c>
      <c r="AD32" s="779"/>
      <c r="AE32" s="779"/>
      <c r="AF32" s="779"/>
      <c r="AG32" s="779"/>
      <c r="AH32" s="779"/>
      <c r="AI32" s="779"/>
      <c r="AJ32" s="57" t="s">
        <v>1155</v>
      </c>
      <c r="AK32" s="57" t="s">
        <v>1103</v>
      </c>
      <c r="AL32" s="58"/>
      <c r="AM32" s="861" t="s">
        <v>1156</v>
      </c>
      <c r="AN32" s="834"/>
      <c r="AO32" s="834"/>
      <c r="AP32" s="779"/>
      <c r="AQ32" s="779"/>
      <c r="AR32" s="59"/>
      <c r="AS32" s="1163">
        <f>IF(AP32="あり","(","")</f>
      </c>
      <c r="AT32" s="1144"/>
      <c r="AU32" s="1144"/>
      <c r="AV32" s="1144"/>
      <c r="AW32" s="1144"/>
      <c r="AX32" s="1144"/>
      <c r="AY32" s="1156">
        <f>IF(AP32="あり",")","")</f>
      </c>
      <c r="BI32"/>
      <c r="BJ32"/>
      <c r="BK32"/>
      <c r="BL32"/>
      <c r="CE32" s="24"/>
      <c r="DE32"/>
      <c r="DF32"/>
      <c r="DG32"/>
      <c r="DH32"/>
      <c r="DI32"/>
      <c r="DJ32"/>
      <c r="DK32"/>
      <c r="DL32"/>
      <c r="DM32"/>
      <c r="DN32"/>
      <c r="DO32"/>
      <c r="DP32"/>
      <c r="DQ32"/>
      <c r="DR32"/>
      <c r="DS32"/>
      <c r="DT32"/>
      <c r="DU32"/>
    </row>
    <row r="33" spans="2:125" ht="16.5" customHeight="1">
      <c r="B33" s="764"/>
      <c r="C33" s="765"/>
      <c r="D33" s="765"/>
      <c r="E33" s="766"/>
      <c r="F33" s="908"/>
      <c r="G33" s="909"/>
      <c r="H33" s="909"/>
      <c r="I33" s="909"/>
      <c r="J33" s="909"/>
      <c r="K33" s="909"/>
      <c r="L33" s="909"/>
      <c r="M33" s="909"/>
      <c r="N33" s="909"/>
      <c r="O33" s="909"/>
      <c r="P33" s="910"/>
      <c r="Q33" s="850" t="s">
        <v>1156</v>
      </c>
      <c r="R33" s="850"/>
      <c r="S33" s="850"/>
      <c r="T33" s="850"/>
      <c r="U33" s="60" t="s">
        <v>1102</v>
      </c>
      <c r="V33" s="784"/>
      <c r="W33" s="784"/>
      <c r="X33" s="784"/>
      <c r="Y33" s="784"/>
      <c r="Z33" s="784"/>
      <c r="AA33" s="61" t="s">
        <v>1103</v>
      </c>
      <c r="AB33" s="849" t="s">
        <v>1156</v>
      </c>
      <c r="AC33" s="850"/>
      <c r="AD33" s="850"/>
      <c r="AE33" s="850"/>
      <c r="AF33" s="60" t="s">
        <v>1102</v>
      </c>
      <c r="AG33" s="784"/>
      <c r="AH33" s="784"/>
      <c r="AI33" s="784"/>
      <c r="AJ33" s="784"/>
      <c r="AK33" s="784"/>
      <c r="AL33" s="61" t="s">
        <v>1103</v>
      </c>
      <c r="AM33" s="862"/>
      <c r="AN33" s="860"/>
      <c r="AO33" s="860"/>
      <c r="AP33" s="784"/>
      <c r="AQ33" s="784"/>
      <c r="AR33" s="62"/>
      <c r="AS33" s="937"/>
      <c r="AT33" s="1145"/>
      <c r="AU33" s="1145"/>
      <c r="AV33" s="1145"/>
      <c r="AW33" s="1145"/>
      <c r="AX33" s="1145"/>
      <c r="AY33" s="1157"/>
      <c r="BI33"/>
      <c r="BJ33"/>
      <c r="BK33"/>
      <c r="BL33"/>
      <c r="CE33" s="24"/>
      <c r="DE33"/>
      <c r="DF33"/>
      <c r="DG33"/>
      <c r="DH33"/>
      <c r="DI33"/>
      <c r="DJ33"/>
      <c r="DK33"/>
      <c r="DL33"/>
      <c r="DM33"/>
      <c r="DN33"/>
      <c r="DO33"/>
      <c r="DP33"/>
      <c r="DQ33"/>
      <c r="DR33"/>
      <c r="DS33"/>
      <c r="DT33"/>
      <c r="DU33"/>
    </row>
    <row r="34" spans="2:125" ht="16.5" customHeight="1">
      <c r="B34" s="916"/>
      <c r="C34" s="917"/>
      <c r="D34" s="917"/>
      <c r="E34" s="918"/>
      <c r="F34" s="961" t="s">
        <v>1308</v>
      </c>
      <c r="G34" s="962"/>
      <c r="H34" s="962"/>
      <c r="I34" s="962"/>
      <c r="J34" s="962"/>
      <c r="K34" s="962"/>
      <c r="L34" s="962"/>
      <c r="M34" s="962"/>
      <c r="N34" s="962"/>
      <c r="O34" s="962"/>
      <c r="P34" s="963"/>
      <c r="Q34" s="912"/>
      <c r="R34" s="912"/>
      <c r="S34" s="912"/>
      <c r="T34" s="912"/>
      <c r="U34" s="912"/>
      <c r="V34" s="912"/>
      <c r="W34" s="912"/>
      <c r="X34" s="912"/>
      <c r="Y34" s="912"/>
      <c r="Z34" s="912"/>
      <c r="AA34" s="913"/>
      <c r="AB34" s="931"/>
      <c r="AC34" s="912"/>
      <c r="AD34" s="912"/>
      <c r="AE34" s="912"/>
      <c r="AF34" s="912"/>
      <c r="AG34" s="912"/>
      <c r="AH34" s="912"/>
      <c r="AI34" s="912"/>
      <c r="AJ34" s="912"/>
      <c r="AK34" s="912"/>
      <c r="AL34" s="913"/>
      <c r="AM34" s="59"/>
      <c r="AN34" s="59"/>
      <c r="AO34" s="779"/>
      <c r="AP34" s="779"/>
      <c r="AQ34" s="779"/>
      <c r="AR34" s="779"/>
      <c r="AS34" s="779"/>
      <c r="AT34" s="779"/>
      <c r="AU34" s="779"/>
      <c r="AV34" s="779"/>
      <c r="AW34" s="779"/>
      <c r="AX34" s="59"/>
      <c r="AY34" s="65"/>
      <c r="BI34"/>
      <c r="BJ34"/>
      <c r="BK34"/>
      <c r="BL34"/>
      <c r="CE34" s="24"/>
      <c r="DE34"/>
      <c r="DF34"/>
      <c r="DG34"/>
      <c r="DH34"/>
      <c r="DI34"/>
      <c r="DJ34"/>
      <c r="DK34"/>
      <c r="DL34"/>
      <c r="DM34"/>
      <c r="DN34"/>
      <c r="DO34"/>
      <c r="DP34"/>
      <c r="DQ34"/>
      <c r="DR34"/>
      <c r="DS34"/>
      <c r="DT34"/>
      <c r="DU34"/>
    </row>
    <row r="35" spans="2:125" ht="16.5" customHeight="1">
      <c r="B35" s="919"/>
      <c r="C35" s="920"/>
      <c r="D35" s="920"/>
      <c r="E35" s="921"/>
      <c r="F35" s="905"/>
      <c r="G35" s="906"/>
      <c r="H35" s="906"/>
      <c r="I35" s="906"/>
      <c r="J35" s="906"/>
      <c r="K35" s="906"/>
      <c r="L35" s="906"/>
      <c r="M35" s="906"/>
      <c r="N35" s="906"/>
      <c r="O35" s="906"/>
      <c r="P35" s="907"/>
      <c r="Q35" s="914"/>
      <c r="R35" s="914"/>
      <c r="S35" s="914"/>
      <c r="T35" s="914"/>
      <c r="U35" s="914"/>
      <c r="V35" s="914"/>
      <c r="W35" s="914"/>
      <c r="X35" s="914"/>
      <c r="Y35" s="914"/>
      <c r="Z35" s="914"/>
      <c r="AA35" s="915"/>
      <c r="AB35" s="932"/>
      <c r="AC35" s="914"/>
      <c r="AD35" s="914"/>
      <c r="AE35" s="914"/>
      <c r="AF35" s="914"/>
      <c r="AG35" s="914"/>
      <c r="AH35" s="914"/>
      <c r="AI35" s="914"/>
      <c r="AJ35" s="914"/>
      <c r="AK35" s="914"/>
      <c r="AL35" s="915"/>
      <c r="AM35" s="68"/>
      <c r="AN35" s="68"/>
      <c r="AO35" s="786"/>
      <c r="AP35" s="786"/>
      <c r="AQ35" s="786"/>
      <c r="AR35" s="786"/>
      <c r="AS35" s="786"/>
      <c r="AT35" s="786"/>
      <c r="AU35" s="786"/>
      <c r="AV35" s="786"/>
      <c r="AW35" s="786"/>
      <c r="AX35" s="68"/>
      <c r="AY35" s="69"/>
      <c r="BI35"/>
      <c r="BJ35"/>
      <c r="BK35"/>
      <c r="BL35"/>
      <c r="CE35" s="24"/>
      <c r="CO35" s="24"/>
      <c r="DE35"/>
      <c r="DF35"/>
      <c r="DG35"/>
      <c r="DH35"/>
      <c r="DI35"/>
      <c r="DJ35"/>
      <c r="DK35"/>
      <c r="DL35"/>
      <c r="DM35"/>
      <c r="DN35"/>
      <c r="DO35"/>
      <c r="DP35"/>
      <c r="DQ35"/>
      <c r="DR35"/>
      <c r="DS35"/>
      <c r="DT35"/>
      <c r="DU35"/>
    </row>
    <row r="36" spans="2:125" ht="16.5" customHeight="1">
      <c r="B36" s="919"/>
      <c r="C36" s="920"/>
      <c r="D36" s="920"/>
      <c r="E36" s="921"/>
      <c r="F36" s="908"/>
      <c r="G36" s="909"/>
      <c r="H36" s="909"/>
      <c r="I36" s="909"/>
      <c r="J36" s="909"/>
      <c r="K36" s="909"/>
      <c r="L36" s="909"/>
      <c r="M36" s="909"/>
      <c r="N36" s="909"/>
      <c r="O36" s="909"/>
      <c r="P36" s="910"/>
      <c r="Q36" s="914"/>
      <c r="R36" s="914"/>
      <c r="S36" s="914"/>
      <c r="T36" s="914"/>
      <c r="U36" s="914"/>
      <c r="V36" s="914"/>
      <c r="W36" s="914"/>
      <c r="X36" s="914"/>
      <c r="Y36" s="914"/>
      <c r="Z36" s="914"/>
      <c r="AA36" s="915"/>
      <c r="AB36" s="932"/>
      <c r="AC36" s="914"/>
      <c r="AD36" s="914"/>
      <c r="AE36" s="914"/>
      <c r="AF36" s="914"/>
      <c r="AG36" s="914"/>
      <c r="AH36" s="914"/>
      <c r="AI36" s="914"/>
      <c r="AJ36" s="914"/>
      <c r="AK36" s="914"/>
      <c r="AL36" s="915"/>
      <c r="AM36" s="68"/>
      <c r="AN36" s="936">
        <f>IF($AO$34="その他","(","")</f>
      </c>
      <c r="AO36" s="936"/>
      <c r="AP36" s="936"/>
      <c r="AQ36" s="936"/>
      <c r="AR36" s="936"/>
      <c r="AS36" s="936"/>
      <c r="AT36" s="936"/>
      <c r="AU36" s="936"/>
      <c r="AV36" s="936"/>
      <c r="AW36" s="936"/>
      <c r="AX36" s="1142">
        <f>IF($AO$34="その他",")","")</f>
      </c>
      <c r="AY36" s="69"/>
      <c r="BI36"/>
      <c r="BJ36"/>
      <c r="BK36"/>
      <c r="BL36"/>
      <c r="CE36" s="24"/>
      <c r="CO36" s="24"/>
      <c r="DE36"/>
      <c r="DF36"/>
      <c r="DG36"/>
      <c r="DH36"/>
      <c r="DI36"/>
      <c r="DJ36"/>
      <c r="DK36"/>
      <c r="DL36"/>
      <c r="DM36"/>
      <c r="DN36"/>
      <c r="DO36"/>
      <c r="DP36"/>
      <c r="DQ36"/>
      <c r="DR36"/>
      <c r="DS36"/>
      <c r="DT36"/>
      <c r="DU36"/>
    </row>
    <row r="37" spans="2:125" ht="16.5" customHeight="1">
      <c r="B37" s="919"/>
      <c r="C37" s="920"/>
      <c r="D37" s="920"/>
      <c r="E37" s="921"/>
      <c r="F37" s="902" t="s">
        <v>0</v>
      </c>
      <c r="G37" s="903"/>
      <c r="H37" s="903"/>
      <c r="I37" s="903"/>
      <c r="J37" s="903"/>
      <c r="K37" s="903"/>
      <c r="L37" s="903"/>
      <c r="M37" s="903"/>
      <c r="N37" s="903"/>
      <c r="O37" s="903"/>
      <c r="P37" s="904"/>
      <c r="Q37" s="914"/>
      <c r="R37" s="914"/>
      <c r="S37" s="914"/>
      <c r="T37" s="914"/>
      <c r="U37" s="914"/>
      <c r="V37" s="914"/>
      <c r="W37" s="914"/>
      <c r="X37" s="914"/>
      <c r="Y37" s="914"/>
      <c r="Z37" s="914"/>
      <c r="AA37" s="915"/>
      <c r="AB37" s="932"/>
      <c r="AC37" s="914"/>
      <c r="AD37" s="914"/>
      <c r="AE37" s="914"/>
      <c r="AF37" s="914"/>
      <c r="AG37" s="914"/>
      <c r="AH37" s="914"/>
      <c r="AI37" s="914"/>
      <c r="AJ37" s="914"/>
      <c r="AK37" s="914"/>
      <c r="AL37" s="915"/>
      <c r="AM37" s="68"/>
      <c r="AN37" s="937"/>
      <c r="AO37" s="937"/>
      <c r="AP37" s="937"/>
      <c r="AQ37" s="937"/>
      <c r="AR37" s="937"/>
      <c r="AS37" s="937"/>
      <c r="AT37" s="937"/>
      <c r="AU37" s="937"/>
      <c r="AV37" s="937"/>
      <c r="AW37" s="937"/>
      <c r="AX37" s="1143"/>
      <c r="AY37" s="69"/>
      <c r="BA37"/>
      <c r="BB37"/>
      <c r="BC37"/>
      <c r="BD37"/>
      <c r="BE37"/>
      <c r="BF37"/>
      <c r="BG37"/>
      <c r="BH37"/>
      <c r="BI37"/>
      <c r="BJ37"/>
      <c r="BK37"/>
      <c r="BL37"/>
      <c r="CE37" s="24"/>
      <c r="CO37" s="24"/>
      <c r="DE37"/>
      <c r="DF37"/>
      <c r="DG37"/>
      <c r="DH37"/>
      <c r="DI37"/>
      <c r="DJ37"/>
      <c r="DK37"/>
      <c r="DL37"/>
      <c r="DM37"/>
      <c r="DN37"/>
      <c r="DO37"/>
      <c r="DP37"/>
      <c r="DQ37"/>
      <c r="DR37"/>
      <c r="DS37"/>
      <c r="DT37"/>
      <c r="DU37"/>
    </row>
    <row r="38" spans="2:125" ht="16.5" customHeight="1">
      <c r="B38" s="919"/>
      <c r="C38" s="920"/>
      <c r="D38" s="920"/>
      <c r="E38" s="921"/>
      <c r="F38" s="905"/>
      <c r="G38" s="906"/>
      <c r="H38" s="906"/>
      <c r="I38" s="906"/>
      <c r="J38" s="906"/>
      <c r="K38" s="906"/>
      <c r="L38" s="906"/>
      <c r="M38" s="906"/>
      <c r="N38" s="906"/>
      <c r="O38" s="906"/>
      <c r="P38" s="907"/>
      <c r="Q38" s="72"/>
      <c r="R38" s="72"/>
      <c r="S38" s="72"/>
      <c r="T38" s="72"/>
      <c r="U38" s="72"/>
      <c r="V38" s="72"/>
      <c r="W38" s="72"/>
      <c r="X38" s="72"/>
      <c r="Y38" s="72"/>
      <c r="Z38" s="72"/>
      <c r="AA38" s="73"/>
      <c r="AB38" s="71"/>
      <c r="AC38" s="72"/>
      <c r="AD38" s="72"/>
      <c r="AE38" s="72"/>
      <c r="AF38" s="72"/>
      <c r="AG38" s="72"/>
      <c r="AH38" s="72"/>
      <c r="AI38" s="72"/>
      <c r="AJ38" s="72"/>
      <c r="AK38" s="72"/>
      <c r="AL38" s="73"/>
      <c r="AM38" s="911" t="s">
        <v>1157</v>
      </c>
      <c r="AN38" s="911"/>
      <c r="AO38" s="911"/>
      <c r="AP38" s="911"/>
      <c r="AQ38" s="911"/>
      <c r="AR38" s="911"/>
      <c r="AS38" s="59"/>
      <c r="AT38" s="1153" t="s">
        <v>1158</v>
      </c>
      <c r="AU38" s="834"/>
      <c r="AV38" s="834"/>
      <c r="AW38" s="834"/>
      <c r="AX38" s="834"/>
      <c r="AY38" s="1154"/>
      <c r="BA38"/>
      <c r="BB38"/>
      <c r="BC38"/>
      <c r="BD38"/>
      <c r="BE38"/>
      <c r="BF38"/>
      <c r="BG38"/>
      <c r="BH38"/>
      <c r="BI38"/>
      <c r="BJ38"/>
      <c r="BK38"/>
      <c r="BL38"/>
      <c r="CE38" s="24"/>
      <c r="CO38" s="24"/>
      <c r="DE38"/>
      <c r="DF38"/>
      <c r="DG38"/>
      <c r="DH38"/>
      <c r="DI38"/>
      <c r="DJ38"/>
      <c r="DK38"/>
      <c r="DL38"/>
      <c r="DM38"/>
      <c r="DN38"/>
      <c r="DO38"/>
      <c r="DP38"/>
      <c r="DQ38"/>
      <c r="DR38"/>
      <c r="DS38"/>
      <c r="DT38"/>
      <c r="DU38"/>
    </row>
    <row r="39" spans="2:125" ht="16.5" customHeight="1">
      <c r="B39" s="919"/>
      <c r="C39" s="920"/>
      <c r="D39" s="920"/>
      <c r="E39" s="921"/>
      <c r="F39" s="908"/>
      <c r="G39" s="909"/>
      <c r="H39" s="909"/>
      <c r="I39" s="909"/>
      <c r="J39" s="909"/>
      <c r="K39" s="909"/>
      <c r="L39" s="909"/>
      <c r="M39" s="909"/>
      <c r="N39" s="909"/>
      <c r="O39" s="909"/>
      <c r="P39" s="910"/>
      <c r="Q39" s="74"/>
      <c r="R39" s="74"/>
      <c r="S39" s="75"/>
      <c r="T39" s="75"/>
      <c r="U39" s="75"/>
      <c r="V39" s="75"/>
      <c r="W39" s="75"/>
      <c r="X39" s="75"/>
      <c r="Y39" s="75"/>
      <c r="Z39" s="75"/>
      <c r="AA39" s="76"/>
      <c r="AB39" s="74"/>
      <c r="AC39" s="74"/>
      <c r="AD39" s="75"/>
      <c r="AE39" s="75"/>
      <c r="AF39" s="75"/>
      <c r="AG39" s="75"/>
      <c r="AH39" s="75"/>
      <c r="AI39" s="75"/>
      <c r="AJ39" s="75"/>
      <c r="AK39" s="75"/>
      <c r="AL39" s="76"/>
      <c r="AM39" s="933" t="s">
        <v>178</v>
      </c>
      <c r="AN39" s="934"/>
      <c r="AO39" s="934"/>
      <c r="AP39" s="934"/>
      <c r="AQ39" s="891"/>
      <c r="AR39" s="891"/>
      <c r="AS39" s="938"/>
      <c r="AT39" s="1155"/>
      <c r="AU39" s="860"/>
      <c r="AV39" s="860"/>
      <c r="AW39" s="860"/>
      <c r="AX39" s="860"/>
      <c r="AY39" s="879"/>
      <c r="BA39"/>
      <c r="BB39"/>
      <c r="BC39"/>
      <c r="BD39"/>
      <c r="BE39"/>
      <c r="BF39"/>
      <c r="BG39"/>
      <c r="BH39"/>
      <c r="BI39"/>
      <c r="BJ39"/>
      <c r="BK39"/>
      <c r="BL39"/>
      <c r="CE39" s="24"/>
      <c r="DE39"/>
      <c r="DF39"/>
      <c r="DG39"/>
      <c r="DH39"/>
      <c r="DI39"/>
      <c r="DJ39"/>
      <c r="DK39"/>
      <c r="DL39"/>
      <c r="DM39"/>
      <c r="DN39"/>
      <c r="DO39"/>
      <c r="DP39"/>
      <c r="DQ39"/>
      <c r="DR39"/>
      <c r="DS39"/>
      <c r="DT39"/>
      <c r="DU39"/>
    </row>
    <row r="40" spans="2:125" ht="16.5" customHeight="1">
      <c r="B40" s="919"/>
      <c r="C40" s="920"/>
      <c r="D40" s="920"/>
      <c r="E40" s="921"/>
      <c r="F40" s="961" t="s">
        <v>798</v>
      </c>
      <c r="G40" s="962"/>
      <c r="H40" s="962"/>
      <c r="I40" s="962"/>
      <c r="J40" s="962"/>
      <c r="K40" s="962"/>
      <c r="L40" s="962"/>
      <c r="M40" s="962"/>
      <c r="N40" s="962"/>
      <c r="O40" s="962"/>
      <c r="P40" s="963"/>
      <c r="Q40" s="839" t="s">
        <v>699</v>
      </c>
      <c r="R40" s="839"/>
      <c r="S40" s="839"/>
      <c r="T40" s="75"/>
      <c r="U40" s="75"/>
      <c r="V40" s="75"/>
      <c r="W40" s="75"/>
      <c r="X40" s="75"/>
      <c r="Y40" s="75"/>
      <c r="Z40" s="75"/>
      <c r="AA40" s="76"/>
      <c r="AB40" s="935" t="s">
        <v>699</v>
      </c>
      <c r="AC40" s="839"/>
      <c r="AD40" s="839"/>
      <c r="AE40" s="75"/>
      <c r="AF40" s="75"/>
      <c r="AG40" s="75"/>
      <c r="AH40" s="75"/>
      <c r="AI40" s="75"/>
      <c r="AJ40" s="75"/>
      <c r="AK40" s="75"/>
      <c r="AL40" s="76"/>
      <c r="AM40" s="59"/>
      <c r="AN40" s="59"/>
      <c r="AO40" s="59"/>
      <c r="AP40" s="59"/>
      <c r="AQ40" s="59" t="s">
        <v>1159</v>
      </c>
      <c r="AR40" s="156"/>
      <c r="AS40" s="59" t="s">
        <v>1160</v>
      </c>
      <c r="AT40" s="885"/>
      <c r="AU40" s="886"/>
      <c r="AV40" s="886"/>
      <c r="AW40" s="886"/>
      <c r="AX40" s="886"/>
      <c r="AY40" s="887"/>
      <c r="BA40"/>
      <c r="BB40"/>
      <c r="BC40"/>
      <c r="BD40"/>
      <c r="BE40"/>
      <c r="BF40"/>
      <c r="BG40"/>
      <c r="BH40"/>
      <c r="BI40"/>
      <c r="BJ40"/>
      <c r="BK40"/>
      <c r="BL40"/>
      <c r="CE40" s="24"/>
      <c r="DE40"/>
      <c r="DF40"/>
      <c r="DG40"/>
      <c r="DH40"/>
      <c r="DI40"/>
      <c r="DJ40"/>
      <c r="DK40"/>
      <c r="DL40"/>
      <c r="DM40"/>
      <c r="DN40"/>
      <c r="DO40"/>
      <c r="DP40"/>
      <c r="DQ40"/>
      <c r="DR40"/>
      <c r="DS40"/>
      <c r="DT40"/>
      <c r="DU40"/>
    </row>
    <row r="41" spans="2:125" ht="16.5" customHeight="1">
      <c r="B41" s="919"/>
      <c r="C41" s="920"/>
      <c r="D41" s="920"/>
      <c r="E41" s="921"/>
      <c r="F41" s="929" t="s">
        <v>794</v>
      </c>
      <c r="G41" s="930"/>
      <c r="H41" s="925"/>
      <c r="I41" s="925"/>
      <c r="J41" s="925"/>
      <c r="K41" s="925"/>
      <c r="L41" s="925"/>
      <c r="M41" s="925"/>
      <c r="N41" s="925"/>
      <c r="O41" s="925"/>
      <c r="P41" s="926"/>
      <c r="Q41" s="78"/>
      <c r="R41" s="896"/>
      <c r="S41" s="896"/>
      <c r="T41" s="896"/>
      <c r="U41" s="896"/>
      <c r="V41" s="896"/>
      <c r="W41" s="896"/>
      <c r="X41" s="896"/>
      <c r="Y41" s="896"/>
      <c r="Z41" s="896"/>
      <c r="AA41" s="76"/>
      <c r="AB41" s="77"/>
      <c r="AC41" s="896"/>
      <c r="AD41" s="896"/>
      <c r="AE41" s="896"/>
      <c r="AF41" s="896"/>
      <c r="AG41" s="896"/>
      <c r="AH41" s="896"/>
      <c r="AI41" s="896"/>
      <c r="AJ41" s="896"/>
      <c r="AK41" s="896"/>
      <c r="AL41" s="76"/>
      <c r="AM41" s="62" t="s">
        <v>1161</v>
      </c>
      <c r="AN41" s="157"/>
      <c r="AO41" s="62" t="s">
        <v>1160</v>
      </c>
      <c r="AP41" s="62"/>
      <c r="AQ41" s="62" t="s">
        <v>1162</v>
      </c>
      <c r="AR41" s="157"/>
      <c r="AS41" s="62" t="s">
        <v>1160</v>
      </c>
      <c r="AT41" s="888"/>
      <c r="AU41" s="889"/>
      <c r="AV41" s="889"/>
      <c r="AW41" s="889"/>
      <c r="AX41" s="889"/>
      <c r="AY41" s="890"/>
      <c r="BA41"/>
      <c r="BB41"/>
      <c r="BC41"/>
      <c r="BD41"/>
      <c r="BE41"/>
      <c r="BF41"/>
      <c r="BG41"/>
      <c r="BH41"/>
      <c r="BI41"/>
      <c r="BJ41"/>
      <c r="BK41"/>
      <c r="BL41"/>
      <c r="CE41" s="24"/>
      <c r="DE41"/>
      <c r="DF41"/>
      <c r="DG41"/>
      <c r="DH41"/>
      <c r="DI41"/>
      <c r="DJ41"/>
      <c r="DK41"/>
      <c r="DL41"/>
      <c r="DM41"/>
      <c r="DN41"/>
      <c r="DO41"/>
      <c r="DP41"/>
      <c r="DQ41"/>
      <c r="DR41"/>
      <c r="DS41"/>
      <c r="DT41"/>
      <c r="DU41"/>
    </row>
    <row r="42" spans="2:125" ht="16.5" customHeight="1">
      <c r="B42" s="919"/>
      <c r="C42" s="920"/>
      <c r="D42" s="920"/>
      <c r="E42" s="921"/>
      <c r="F42" s="929"/>
      <c r="G42" s="930"/>
      <c r="H42" s="927"/>
      <c r="I42" s="927"/>
      <c r="J42" s="927"/>
      <c r="K42" s="927"/>
      <c r="L42" s="927"/>
      <c r="M42" s="927"/>
      <c r="N42" s="927"/>
      <c r="O42" s="927"/>
      <c r="P42" s="928"/>
      <c r="Q42" s="897">
        <f>IF(R41="その他","(","")</f>
      </c>
      <c r="R42" s="896"/>
      <c r="S42" s="896"/>
      <c r="T42" s="896"/>
      <c r="U42" s="896"/>
      <c r="V42" s="896"/>
      <c r="W42" s="896"/>
      <c r="X42" s="896"/>
      <c r="Y42" s="896"/>
      <c r="Z42" s="896"/>
      <c r="AA42" s="895"/>
      <c r="AB42" s="898"/>
      <c r="AC42" s="896"/>
      <c r="AD42" s="896"/>
      <c r="AE42" s="896"/>
      <c r="AF42" s="896"/>
      <c r="AG42" s="896"/>
      <c r="AH42" s="896"/>
      <c r="AI42" s="896"/>
      <c r="AJ42" s="896"/>
      <c r="AK42" s="896"/>
      <c r="AL42" s="895">
        <f>IF(AC39="その他",")","")</f>
      </c>
      <c r="AM42" s="59"/>
      <c r="AN42" s="59"/>
      <c r="AO42" s="59"/>
      <c r="AP42" s="59"/>
      <c r="AQ42" s="59"/>
      <c r="AR42" s="59"/>
      <c r="AS42" s="59"/>
      <c r="AT42" s="885"/>
      <c r="AU42" s="886"/>
      <c r="AV42" s="886"/>
      <c r="AW42" s="886"/>
      <c r="AX42" s="886"/>
      <c r="AY42" s="887"/>
      <c r="BA42"/>
      <c r="BB42"/>
      <c r="BC42"/>
      <c r="BD42"/>
      <c r="BE42"/>
      <c r="BF42"/>
      <c r="BG42"/>
      <c r="BH42"/>
      <c r="BI42"/>
      <c r="BJ42"/>
      <c r="BK42"/>
      <c r="BL42"/>
      <c r="DE42"/>
      <c r="DF42"/>
      <c r="DG42"/>
      <c r="DH42"/>
      <c r="DI42"/>
      <c r="DJ42"/>
      <c r="DK42"/>
      <c r="DL42"/>
      <c r="DM42"/>
      <c r="DN42"/>
      <c r="DO42"/>
      <c r="DP42"/>
      <c r="DQ42"/>
      <c r="DR42"/>
      <c r="DS42"/>
      <c r="DT42"/>
      <c r="DU42"/>
    </row>
    <row r="43" spans="2:125" ht="16.5" customHeight="1">
      <c r="B43" s="919"/>
      <c r="C43" s="920"/>
      <c r="D43" s="920"/>
      <c r="E43" s="921"/>
      <c r="F43" s="929" t="s">
        <v>795</v>
      </c>
      <c r="G43" s="930"/>
      <c r="H43" s="925"/>
      <c r="I43" s="925"/>
      <c r="J43" s="925"/>
      <c r="K43" s="925"/>
      <c r="L43" s="925"/>
      <c r="M43" s="925"/>
      <c r="N43" s="925"/>
      <c r="O43" s="925"/>
      <c r="P43" s="926"/>
      <c r="Q43" s="897"/>
      <c r="R43" s="941"/>
      <c r="S43" s="941"/>
      <c r="T43" s="941"/>
      <c r="U43" s="941"/>
      <c r="V43" s="941"/>
      <c r="W43" s="941"/>
      <c r="X43" s="941"/>
      <c r="Y43" s="941"/>
      <c r="Z43" s="941"/>
      <c r="AA43" s="895"/>
      <c r="AB43" s="898"/>
      <c r="AC43" s="941"/>
      <c r="AD43" s="941"/>
      <c r="AE43" s="941"/>
      <c r="AF43" s="941"/>
      <c r="AG43" s="941"/>
      <c r="AH43" s="941"/>
      <c r="AI43" s="941"/>
      <c r="AJ43" s="941"/>
      <c r="AK43" s="941"/>
      <c r="AL43" s="895"/>
      <c r="AM43" s="62" t="s">
        <v>1161</v>
      </c>
      <c r="AN43" s="157"/>
      <c r="AO43" s="62" t="s">
        <v>1160</v>
      </c>
      <c r="AP43" s="62"/>
      <c r="AQ43" s="62" t="s">
        <v>1162</v>
      </c>
      <c r="AR43" s="157"/>
      <c r="AS43" s="62" t="s">
        <v>1160</v>
      </c>
      <c r="AT43" s="888"/>
      <c r="AU43" s="889"/>
      <c r="AV43" s="889"/>
      <c r="AW43" s="889"/>
      <c r="AX43" s="889"/>
      <c r="AY43" s="890"/>
      <c r="BA43"/>
      <c r="BB43"/>
      <c r="BC43"/>
      <c r="BD43"/>
      <c r="BE43"/>
      <c r="BF43"/>
      <c r="BG43"/>
      <c r="BH43"/>
      <c r="BI43"/>
      <c r="BJ43"/>
      <c r="BK43"/>
      <c r="BL43"/>
      <c r="DE43"/>
      <c r="DF43"/>
      <c r="DG43"/>
      <c r="DH43"/>
      <c r="DI43"/>
      <c r="DJ43"/>
      <c r="DK43"/>
      <c r="DL43"/>
      <c r="DM43"/>
      <c r="DN43"/>
      <c r="DO43"/>
      <c r="DP43"/>
      <c r="DQ43"/>
      <c r="DR43"/>
      <c r="DS43"/>
      <c r="DT43"/>
      <c r="DU43"/>
    </row>
    <row r="44" spans="2:125" ht="16.5" customHeight="1">
      <c r="B44" s="919"/>
      <c r="C44" s="920"/>
      <c r="D44" s="920"/>
      <c r="E44" s="921"/>
      <c r="F44" s="929"/>
      <c r="G44" s="930"/>
      <c r="H44" s="927"/>
      <c r="I44" s="927"/>
      <c r="J44" s="927"/>
      <c r="K44" s="927"/>
      <c r="L44" s="927"/>
      <c r="M44" s="927"/>
      <c r="N44" s="927"/>
      <c r="O44" s="927"/>
      <c r="P44" s="928"/>
      <c r="Q44" s="78"/>
      <c r="R44" s="941"/>
      <c r="S44" s="941"/>
      <c r="T44" s="941"/>
      <c r="U44" s="941"/>
      <c r="V44" s="941"/>
      <c r="W44" s="941"/>
      <c r="X44" s="941"/>
      <c r="Y44" s="941"/>
      <c r="Z44" s="941"/>
      <c r="AA44" s="76"/>
      <c r="AB44" s="77"/>
      <c r="AC44" s="941"/>
      <c r="AD44" s="941"/>
      <c r="AE44" s="941"/>
      <c r="AF44" s="941"/>
      <c r="AG44" s="941"/>
      <c r="AH44" s="941"/>
      <c r="AI44" s="941"/>
      <c r="AJ44" s="941"/>
      <c r="AK44" s="941"/>
      <c r="AL44" s="76"/>
      <c r="AM44" s="59"/>
      <c r="AN44" s="59"/>
      <c r="AO44" s="59"/>
      <c r="AP44" s="59"/>
      <c r="AQ44" s="59"/>
      <c r="AR44" s="59"/>
      <c r="AS44" s="59"/>
      <c r="AT44" s="885"/>
      <c r="AU44" s="886"/>
      <c r="AV44" s="886"/>
      <c r="AW44" s="886"/>
      <c r="AX44" s="886"/>
      <c r="AY44" s="887"/>
      <c r="BA44"/>
      <c r="BB44"/>
      <c r="BC44"/>
      <c r="BD44"/>
      <c r="BE44"/>
      <c r="BF44"/>
      <c r="BG44"/>
      <c r="BH44"/>
      <c r="BI44"/>
      <c r="BJ44"/>
      <c r="BK44"/>
      <c r="BL44"/>
      <c r="DE44"/>
      <c r="DF44"/>
      <c r="DG44"/>
      <c r="DH44"/>
      <c r="DI44"/>
      <c r="DJ44"/>
      <c r="DK44"/>
      <c r="DL44"/>
      <c r="DM44"/>
      <c r="DN44"/>
      <c r="DO44"/>
      <c r="DP44"/>
      <c r="DQ44"/>
      <c r="DR44"/>
      <c r="DS44"/>
      <c r="DT44"/>
      <c r="DU44"/>
    </row>
    <row r="45" spans="2:125" ht="16.5" customHeight="1">
      <c r="B45" s="919"/>
      <c r="C45" s="920"/>
      <c r="D45" s="920"/>
      <c r="E45" s="921"/>
      <c r="F45" s="929" t="s">
        <v>796</v>
      </c>
      <c r="G45" s="930"/>
      <c r="H45" s="925"/>
      <c r="I45" s="925"/>
      <c r="J45" s="925"/>
      <c r="K45" s="925"/>
      <c r="L45" s="925"/>
      <c r="M45" s="925"/>
      <c r="N45" s="925"/>
      <c r="O45" s="925"/>
      <c r="P45" s="926"/>
      <c r="Q45" s="78"/>
      <c r="R45" s="78"/>
      <c r="S45" s="80"/>
      <c r="T45" s="80"/>
      <c r="U45" s="81"/>
      <c r="V45" s="80"/>
      <c r="W45" s="80"/>
      <c r="X45" s="80"/>
      <c r="Y45" s="80"/>
      <c r="Z45" s="80"/>
      <c r="AA45" s="82"/>
      <c r="AB45" s="83"/>
      <c r="AC45" s="80"/>
      <c r="AD45" s="80"/>
      <c r="AE45" s="80"/>
      <c r="AF45" s="81"/>
      <c r="AG45" s="80"/>
      <c r="AH45" s="80"/>
      <c r="AI45" s="80"/>
      <c r="AJ45" s="80"/>
      <c r="AK45" s="80"/>
      <c r="AL45" s="82"/>
      <c r="AM45" s="62" t="s">
        <v>1161</v>
      </c>
      <c r="AN45" s="157"/>
      <c r="AO45" s="62" t="s">
        <v>1160</v>
      </c>
      <c r="AP45" s="62"/>
      <c r="AQ45" s="62" t="s">
        <v>1162</v>
      </c>
      <c r="AR45" s="157"/>
      <c r="AS45" s="62" t="s">
        <v>1160</v>
      </c>
      <c r="AT45" s="888"/>
      <c r="AU45" s="889"/>
      <c r="AV45" s="889"/>
      <c r="AW45" s="889"/>
      <c r="AX45" s="889"/>
      <c r="AY45" s="890"/>
      <c r="BI45"/>
      <c r="BJ45"/>
      <c r="BK45"/>
      <c r="BL45"/>
      <c r="DE45"/>
      <c r="DF45"/>
      <c r="DG45"/>
      <c r="DH45"/>
      <c r="DI45"/>
      <c r="DJ45"/>
      <c r="DK45"/>
      <c r="DL45"/>
      <c r="DM45"/>
      <c r="DN45"/>
      <c r="DO45"/>
      <c r="DP45"/>
      <c r="DQ45"/>
      <c r="DR45"/>
      <c r="DS45"/>
      <c r="DT45"/>
      <c r="DU45"/>
    </row>
    <row r="46" spans="2:125" ht="16.5" customHeight="1">
      <c r="B46" s="919"/>
      <c r="C46" s="920"/>
      <c r="D46" s="920"/>
      <c r="E46" s="921"/>
      <c r="F46" s="929"/>
      <c r="G46" s="930"/>
      <c r="H46" s="927"/>
      <c r="I46" s="927"/>
      <c r="J46" s="927"/>
      <c r="K46" s="927"/>
      <c r="L46" s="927"/>
      <c r="M46" s="927"/>
      <c r="N46" s="927"/>
      <c r="O46" s="927"/>
      <c r="P46" s="928"/>
      <c r="Q46" s="939" t="s">
        <v>1163</v>
      </c>
      <c r="R46" s="939"/>
      <c r="S46" s="939"/>
      <c r="T46" s="939"/>
      <c r="U46" s="939"/>
      <c r="V46" s="939"/>
      <c r="W46" s="939"/>
      <c r="X46" s="939"/>
      <c r="Y46" s="939"/>
      <c r="Z46" s="78"/>
      <c r="AA46" s="76"/>
      <c r="AB46" s="940" t="s">
        <v>1163</v>
      </c>
      <c r="AC46" s="939"/>
      <c r="AD46" s="939"/>
      <c r="AE46" s="939"/>
      <c r="AF46" s="939"/>
      <c r="AG46" s="939"/>
      <c r="AH46" s="939"/>
      <c r="AI46" s="939"/>
      <c r="AJ46" s="939"/>
      <c r="AK46" s="78"/>
      <c r="AL46" s="76"/>
      <c r="AM46" s="59"/>
      <c r="AN46" s="59"/>
      <c r="AO46" s="59"/>
      <c r="AP46" s="59"/>
      <c r="AQ46" s="59"/>
      <c r="AR46" s="59"/>
      <c r="AS46" s="59"/>
      <c r="AT46" s="885"/>
      <c r="AU46" s="886"/>
      <c r="AV46" s="886"/>
      <c r="AW46" s="886"/>
      <c r="AX46" s="886"/>
      <c r="AY46" s="887"/>
      <c r="BI46"/>
      <c r="BJ46"/>
      <c r="BK46"/>
      <c r="BL46"/>
      <c r="DE46"/>
      <c r="DF46"/>
      <c r="DG46"/>
      <c r="DH46"/>
      <c r="DI46"/>
      <c r="DJ46"/>
      <c r="DK46"/>
      <c r="DL46"/>
      <c r="DM46"/>
      <c r="DN46"/>
      <c r="DO46"/>
      <c r="DP46"/>
      <c r="DQ46"/>
      <c r="DR46"/>
      <c r="DS46"/>
      <c r="DT46"/>
      <c r="DU46"/>
    </row>
    <row r="47" spans="2:125" ht="16.5" customHeight="1">
      <c r="B47" s="919"/>
      <c r="C47" s="920"/>
      <c r="D47" s="920"/>
      <c r="E47" s="921"/>
      <c r="F47" s="929" t="s">
        <v>797</v>
      </c>
      <c r="G47" s="930"/>
      <c r="H47" s="925"/>
      <c r="I47" s="925"/>
      <c r="J47" s="925"/>
      <c r="K47" s="925"/>
      <c r="L47" s="925"/>
      <c r="M47" s="925"/>
      <c r="N47" s="925"/>
      <c r="O47" s="925"/>
      <c r="P47" s="926"/>
      <c r="Q47" s="827" t="s">
        <v>1102</v>
      </c>
      <c r="R47" s="900"/>
      <c r="S47" s="900"/>
      <c r="T47" s="900"/>
      <c r="U47" s="900"/>
      <c r="V47" s="900"/>
      <c r="W47" s="900"/>
      <c r="X47" s="900"/>
      <c r="Y47" s="900"/>
      <c r="Z47" s="900"/>
      <c r="AA47" s="899" t="s">
        <v>1103</v>
      </c>
      <c r="AB47" s="1164" t="s">
        <v>1102</v>
      </c>
      <c r="AC47" s="900"/>
      <c r="AD47" s="900"/>
      <c r="AE47" s="900"/>
      <c r="AF47" s="900"/>
      <c r="AG47" s="900"/>
      <c r="AH47" s="900"/>
      <c r="AI47" s="900"/>
      <c r="AJ47" s="900"/>
      <c r="AK47" s="900"/>
      <c r="AL47" s="899" t="s">
        <v>1103</v>
      </c>
      <c r="AM47" s="62" t="s">
        <v>1161</v>
      </c>
      <c r="AN47" s="157"/>
      <c r="AO47" s="62" t="s">
        <v>1160</v>
      </c>
      <c r="AP47" s="62"/>
      <c r="AQ47" s="62" t="s">
        <v>1162</v>
      </c>
      <c r="AR47" s="157"/>
      <c r="AS47" s="62" t="s">
        <v>1160</v>
      </c>
      <c r="AT47" s="888"/>
      <c r="AU47" s="889"/>
      <c r="AV47" s="889"/>
      <c r="AW47" s="889"/>
      <c r="AX47" s="889"/>
      <c r="AY47" s="890"/>
      <c r="BI47"/>
      <c r="BJ47"/>
      <c r="BK47"/>
      <c r="BL47"/>
      <c r="DE47"/>
      <c r="DF47"/>
      <c r="DG47"/>
      <c r="DH47"/>
      <c r="DI47"/>
      <c r="DJ47"/>
      <c r="DK47"/>
      <c r="DL47"/>
      <c r="DM47"/>
      <c r="DN47"/>
      <c r="DO47"/>
      <c r="DP47"/>
      <c r="DQ47"/>
      <c r="DR47"/>
      <c r="DS47"/>
      <c r="DT47"/>
      <c r="DU47"/>
    </row>
    <row r="48" spans="2:64" ht="16.5" customHeight="1">
      <c r="B48" s="919"/>
      <c r="C48" s="920"/>
      <c r="D48" s="920"/>
      <c r="E48" s="921"/>
      <c r="F48" s="929"/>
      <c r="G48" s="930"/>
      <c r="H48" s="927"/>
      <c r="I48" s="927"/>
      <c r="J48" s="927"/>
      <c r="K48" s="927"/>
      <c r="L48" s="927"/>
      <c r="M48" s="927"/>
      <c r="N48" s="927"/>
      <c r="O48" s="927"/>
      <c r="P48" s="928"/>
      <c r="Q48" s="827"/>
      <c r="R48" s="901"/>
      <c r="S48" s="901"/>
      <c r="T48" s="901"/>
      <c r="U48" s="901"/>
      <c r="V48" s="901"/>
      <c r="W48" s="901"/>
      <c r="X48" s="901"/>
      <c r="Y48" s="901"/>
      <c r="Z48" s="901"/>
      <c r="AA48" s="899"/>
      <c r="AB48" s="1164"/>
      <c r="AC48" s="901"/>
      <c r="AD48" s="901"/>
      <c r="AE48" s="901"/>
      <c r="AF48" s="901"/>
      <c r="AG48" s="901"/>
      <c r="AH48" s="901"/>
      <c r="AI48" s="901"/>
      <c r="AJ48" s="901"/>
      <c r="AK48" s="901"/>
      <c r="AL48" s="899"/>
      <c r="AM48" s="59"/>
      <c r="AN48" s="59"/>
      <c r="AO48" s="59"/>
      <c r="AP48" s="59"/>
      <c r="AQ48" s="59"/>
      <c r="AR48" s="59"/>
      <c r="AS48" s="59"/>
      <c r="AT48" s="885"/>
      <c r="AU48" s="886"/>
      <c r="AV48" s="886"/>
      <c r="AW48" s="886"/>
      <c r="AX48" s="886"/>
      <c r="AY48" s="887"/>
      <c r="BI48"/>
      <c r="BJ48"/>
      <c r="BK48"/>
      <c r="BL48"/>
    </row>
    <row r="49" spans="2:64" ht="16.5" customHeight="1">
      <c r="B49" s="919"/>
      <c r="C49" s="920"/>
      <c r="D49" s="920"/>
      <c r="E49" s="921"/>
      <c r="F49" s="929" t="s">
        <v>1064</v>
      </c>
      <c r="G49" s="930"/>
      <c r="H49" s="925"/>
      <c r="I49" s="925"/>
      <c r="J49" s="925"/>
      <c r="K49" s="925"/>
      <c r="L49" s="925"/>
      <c r="M49" s="925"/>
      <c r="N49" s="925"/>
      <c r="O49" s="925"/>
      <c r="P49" s="926"/>
      <c r="Q49" s="80"/>
      <c r="R49" s="80"/>
      <c r="S49" s="80"/>
      <c r="T49" s="80"/>
      <c r="U49" s="80"/>
      <c r="V49" s="80"/>
      <c r="W49" s="80"/>
      <c r="X49" s="80"/>
      <c r="Y49" s="80"/>
      <c r="Z49" s="80"/>
      <c r="AA49" s="82"/>
      <c r="AB49" s="83"/>
      <c r="AC49" s="80"/>
      <c r="AD49" s="80"/>
      <c r="AE49" s="80"/>
      <c r="AF49" s="80"/>
      <c r="AG49" s="80"/>
      <c r="AH49" s="80"/>
      <c r="AI49" s="80"/>
      <c r="AJ49" s="80"/>
      <c r="AK49" s="80"/>
      <c r="AL49" s="82"/>
      <c r="AM49" s="62" t="s">
        <v>1161</v>
      </c>
      <c r="AN49" s="157"/>
      <c r="AO49" s="62" t="s">
        <v>1160</v>
      </c>
      <c r="AP49" s="62"/>
      <c r="AQ49" s="62" t="s">
        <v>1162</v>
      </c>
      <c r="AR49" s="157"/>
      <c r="AS49" s="62" t="s">
        <v>1160</v>
      </c>
      <c r="AT49" s="888"/>
      <c r="AU49" s="889"/>
      <c r="AV49" s="889"/>
      <c r="AW49" s="889"/>
      <c r="AX49" s="889"/>
      <c r="AY49" s="890"/>
      <c r="BI49"/>
      <c r="BJ49"/>
      <c r="BK49"/>
      <c r="BL49"/>
    </row>
    <row r="50" spans="2:64" ht="16.5" customHeight="1">
      <c r="B50" s="919"/>
      <c r="C50" s="920"/>
      <c r="D50" s="920"/>
      <c r="E50" s="921"/>
      <c r="F50" s="929"/>
      <c r="G50" s="930"/>
      <c r="H50" s="927"/>
      <c r="I50" s="927"/>
      <c r="J50" s="927"/>
      <c r="K50" s="927"/>
      <c r="L50" s="927"/>
      <c r="M50" s="927"/>
      <c r="N50" s="927"/>
      <c r="O50" s="927"/>
      <c r="P50" s="928"/>
      <c r="Q50" s="80"/>
      <c r="R50" s="80"/>
      <c r="S50" s="80"/>
      <c r="T50" s="80"/>
      <c r="U50" s="80"/>
      <c r="V50" s="80"/>
      <c r="W50" s="80"/>
      <c r="X50" s="80"/>
      <c r="Y50" s="80"/>
      <c r="Z50" s="80"/>
      <c r="AA50" s="82"/>
      <c r="AB50" s="1158"/>
      <c r="AC50" s="1159"/>
      <c r="AD50" s="1159"/>
      <c r="AE50" s="1159"/>
      <c r="AF50" s="1159"/>
      <c r="AG50" s="1159"/>
      <c r="AH50" s="1159"/>
      <c r="AI50" s="1159"/>
      <c r="AJ50" s="1159"/>
      <c r="AK50" s="1159"/>
      <c r="AL50" s="1160"/>
      <c r="AM50" s="59"/>
      <c r="AN50" s="59"/>
      <c r="AO50" s="59"/>
      <c r="AP50" s="59"/>
      <c r="AQ50" s="59"/>
      <c r="AR50" s="59"/>
      <c r="AS50" s="59"/>
      <c r="AT50" s="885"/>
      <c r="AU50" s="886"/>
      <c r="AV50" s="886"/>
      <c r="AW50" s="886"/>
      <c r="AX50" s="886"/>
      <c r="AY50" s="887"/>
      <c r="BI50"/>
      <c r="BJ50"/>
      <c r="BK50"/>
      <c r="BL50"/>
    </row>
    <row r="51" spans="2:64" ht="16.5" customHeight="1">
      <c r="B51" s="922"/>
      <c r="C51" s="923"/>
      <c r="D51" s="923"/>
      <c r="E51" s="924"/>
      <c r="F51" s="292"/>
      <c r="G51" s="287"/>
      <c r="H51" s="287"/>
      <c r="I51" s="287"/>
      <c r="J51" s="287"/>
      <c r="K51" s="287"/>
      <c r="L51" s="287"/>
      <c r="M51" s="287"/>
      <c r="N51" s="287"/>
      <c r="O51" s="287"/>
      <c r="P51" s="293"/>
      <c r="Q51" s="85"/>
      <c r="R51" s="85"/>
      <c r="S51" s="85"/>
      <c r="T51" s="85"/>
      <c r="U51" s="85"/>
      <c r="V51" s="85"/>
      <c r="W51" s="85"/>
      <c r="X51" s="85"/>
      <c r="Y51" s="85"/>
      <c r="Z51" s="85"/>
      <c r="AA51" s="85"/>
      <c r="AB51" s="83"/>
      <c r="AC51" s="80"/>
      <c r="AD51" s="80"/>
      <c r="AE51" s="80"/>
      <c r="AF51" s="80"/>
      <c r="AG51" s="80"/>
      <c r="AH51" s="80"/>
      <c r="AI51" s="80"/>
      <c r="AJ51" s="80"/>
      <c r="AK51" s="80"/>
      <c r="AL51" s="82"/>
      <c r="AM51" s="62" t="s">
        <v>1161</v>
      </c>
      <c r="AN51" s="157"/>
      <c r="AO51" s="62" t="s">
        <v>1160</v>
      </c>
      <c r="AP51" s="62"/>
      <c r="AQ51" s="62" t="s">
        <v>1162</v>
      </c>
      <c r="AR51" s="157"/>
      <c r="AS51" s="62" t="s">
        <v>1160</v>
      </c>
      <c r="AT51" s="888"/>
      <c r="AU51" s="889"/>
      <c r="AV51" s="889"/>
      <c r="AW51" s="889"/>
      <c r="AX51" s="889"/>
      <c r="AY51" s="890"/>
      <c r="BI51"/>
      <c r="BJ51"/>
      <c r="BK51"/>
      <c r="BL51"/>
    </row>
    <row r="52" spans="2:51" ht="16.5" customHeight="1">
      <c r="B52" s="877" t="s">
        <v>1164</v>
      </c>
      <c r="C52" s="835"/>
      <c r="D52" s="835"/>
      <c r="E52" s="878"/>
      <c r="F52" s="880"/>
      <c r="G52" s="881"/>
      <c r="H52" s="881"/>
      <c r="I52" s="79"/>
      <c r="J52" s="79"/>
      <c r="K52" s="79"/>
      <c r="L52" s="152"/>
      <c r="M52" s="79"/>
      <c r="N52" s="79"/>
      <c r="O52" s="79"/>
      <c r="P52" s="79"/>
      <c r="Q52" s="883" t="s">
        <v>1165</v>
      </c>
      <c r="R52" s="884"/>
      <c r="S52" s="884"/>
      <c r="T52" s="884"/>
      <c r="U52" s="884"/>
      <c r="V52" s="884"/>
      <c r="W52" s="884"/>
      <c r="X52" s="882"/>
      <c r="Y52" s="882"/>
      <c r="Z52" s="882"/>
      <c r="AA52" s="73"/>
      <c r="AB52" s="883" t="s">
        <v>1165</v>
      </c>
      <c r="AC52" s="884"/>
      <c r="AD52" s="884"/>
      <c r="AE52" s="884"/>
      <c r="AF52" s="884"/>
      <c r="AG52" s="884"/>
      <c r="AH52" s="72"/>
      <c r="AI52" s="882"/>
      <c r="AJ52" s="882"/>
      <c r="AK52" s="882"/>
      <c r="AL52" s="73"/>
      <c r="AM52" s="59"/>
      <c r="AN52" s="59"/>
      <c r="AO52" s="59"/>
      <c r="AP52" s="59"/>
      <c r="AQ52" s="59"/>
      <c r="AR52" s="59"/>
      <c r="AS52" s="59"/>
      <c r="AT52" s="885"/>
      <c r="AU52" s="886"/>
      <c r="AV52" s="886"/>
      <c r="AW52" s="886"/>
      <c r="AX52" s="886"/>
      <c r="AY52" s="887"/>
    </row>
    <row r="53" spans="2:51" ht="16.5" customHeight="1">
      <c r="B53" s="877"/>
      <c r="C53" s="835"/>
      <c r="D53" s="835"/>
      <c r="E53" s="878"/>
      <c r="F53" s="84"/>
      <c r="G53" s="812" t="s">
        <v>1166</v>
      </c>
      <c r="H53" s="812"/>
      <c r="I53" s="812"/>
      <c r="J53" s="891"/>
      <c r="K53" s="891"/>
      <c r="L53" s="891"/>
      <c r="M53" s="79"/>
      <c r="N53" s="79"/>
      <c r="O53" s="79"/>
      <c r="P53" s="79"/>
      <c r="Q53" s="86" t="s">
        <v>1102</v>
      </c>
      <c r="R53" s="817"/>
      <c r="S53" s="817"/>
      <c r="T53" s="817"/>
      <c r="U53" s="817"/>
      <c r="V53" s="817"/>
      <c r="W53" s="817"/>
      <c r="X53" s="817"/>
      <c r="Y53" s="817"/>
      <c r="Z53" s="148" t="s">
        <v>1167</v>
      </c>
      <c r="AA53" s="149"/>
      <c r="AB53" s="150"/>
      <c r="AC53" s="151" t="s">
        <v>1102</v>
      </c>
      <c r="AD53" s="817"/>
      <c r="AE53" s="817"/>
      <c r="AF53" s="817"/>
      <c r="AG53" s="817"/>
      <c r="AH53" s="817"/>
      <c r="AI53" s="817"/>
      <c r="AJ53" s="817"/>
      <c r="AK53" s="817"/>
      <c r="AL53" s="87" t="s">
        <v>1167</v>
      </c>
      <c r="AM53" s="62" t="s">
        <v>1161</v>
      </c>
      <c r="AN53" s="157"/>
      <c r="AO53" s="62" t="s">
        <v>1160</v>
      </c>
      <c r="AP53" s="62"/>
      <c r="AQ53" s="62" t="s">
        <v>1162</v>
      </c>
      <c r="AR53" s="157"/>
      <c r="AS53" s="62" t="s">
        <v>1160</v>
      </c>
      <c r="AT53" s="888"/>
      <c r="AU53" s="889"/>
      <c r="AV53" s="889"/>
      <c r="AW53" s="889"/>
      <c r="AX53" s="889"/>
      <c r="AY53" s="890"/>
    </row>
    <row r="54" spans="2:51" ht="16.5" customHeight="1">
      <c r="B54" s="877"/>
      <c r="C54" s="835"/>
      <c r="D54" s="835"/>
      <c r="E54" s="878"/>
      <c r="F54" s="84"/>
      <c r="G54" s="893" t="s">
        <v>1168</v>
      </c>
      <c r="H54" s="893"/>
      <c r="I54" s="893"/>
      <c r="J54" s="894"/>
      <c r="K54" s="894"/>
      <c r="L54" s="894"/>
      <c r="M54" s="79"/>
      <c r="N54" s="79"/>
      <c r="O54" s="79"/>
      <c r="P54" s="79"/>
      <c r="Q54" s="77"/>
      <c r="R54" s="80"/>
      <c r="S54" s="80"/>
      <c r="T54" s="80"/>
      <c r="U54" s="80"/>
      <c r="V54" s="80"/>
      <c r="W54" s="80"/>
      <c r="X54" s="80"/>
      <c r="Y54" s="80"/>
      <c r="Z54" s="80"/>
      <c r="AA54" s="82"/>
      <c r="AB54" s="771" t="s">
        <v>1169</v>
      </c>
      <c r="AC54" s="772"/>
      <c r="AD54" s="772"/>
      <c r="AE54" s="772"/>
      <c r="AF54" s="772"/>
      <c r="AG54" s="72"/>
      <c r="AH54" s="153"/>
      <c r="AI54" s="882"/>
      <c r="AJ54" s="882"/>
      <c r="AK54" s="882"/>
      <c r="AL54" s="73"/>
      <c r="AM54" s="59"/>
      <c r="AN54" s="59"/>
      <c r="AO54" s="59"/>
      <c r="AP54" s="59"/>
      <c r="AQ54" s="59"/>
      <c r="AR54" s="59"/>
      <c r="AS54" s="59"/>
      <c r="AT54" s="885"/>
      <c r="AU54" s="886"/>
      <c r="AV54" s="886"/>
      <c r="AW54" s="886"/>
      <c r="AX54" s="886"/>
      <c r="AY54" s="887"/>
    </row>
    <row r="55" spans="2:51" ht="16.5" customHeight="1">
      <c r="B55" s="877"/>
      <c r="C55" s="835"/>
      <c r="D55" s="835"/>
      <c r="E55" s="878"/>
      <c r="F55" s="84"/>
      <c r="G55" s="893" t="s">
        <v>1170</v>
      </c>
      <c r="H55" s="893"/>
      <c r="I55" s="893"/>
      <c r="J55" s="894"/>
      <c r="K55" s="894"/>
      <c r="L55" s="894"/>
      <c r="M55" s="79"/>
      <c r="N55" s="79"/>
      <c r="O55" s="79"/>
      <c r="P55" s="79"/>
      <c r="Q55" s="883" t="s">
        <v>1171</v>
      </c>
      <c r="R55" s="884"/>
      <c r="S55" s="884"/>
      <c r="T55" s="884"/>
      <c r="U55" s="884"/>
      <c r="V55" s="884"/>
      <c r="W55" s="884"/>
      <c r="X55" s="882"/>
      <c r="Y55" s="882"/>
      <c r="Z55" s="882"/>
      <c r="AA55" s="73"/>
      <c r="AB55" s="883" t="s">
        <v>1171</v>
      </c>
      <c r="AC55" s="884"/>
      <c r="AD55" s="884"/>
      <c r="AE55" s="884"/>
      <c r="AF55" s="884"/>
      <c r="AG55" s="884"/>
      <c r="AH55" s="90"/>
      <c r="AI55" s="882"/>
      <c r="AJ55" s="882"/>
      <c r="AK55" s="882"/>
      <c r="AL55" s="73"/>
      <c r="AM55" s="62" t="s">
        <v>1161</v>
      </c>
      <c r="AN55" s="157"/>
      <c r="AO55" s="62" t="s">
        <v>1160</v>
      </c>
      <c r="AP55" s="62"/>
      <c r="AQ55" s="62" t="s">
        <v>1162</v>
      </c>
      <c r="AR55" s="157"/>
      <c r="AS55" s="62" t="s">
        <v>1160</v>
      </c>
      <c r="AT55" s="888"/>
      <c r="AU55" s="889"/>
      <c r="AV55" s="889"/>
      <c r="AW55" s="889"/>
      <c r="AX55" s="889"/>
      <c r="AY55" s="890"/>
    </row>
    <row r="56" spans="2:51" ht="16.5" customHeight="1">
      <c r="B56" s="862"/>
      <c r="C56" s="860"/>
      <c r="D56" s="860"/>
      <c r="E56" s="879"/>
      <c r="F56" s="811" t="s">
        <v>1130</v>
      </c>
      <c r="G56" s="812"/>
      <c r="H56" s="812"/>
      <c r="I56" s="91" t="s">
        <v>1102</v>
      </c>
      <c r="J56" s="892"/>
      <c r="K56" s="892"/>
      <c r="L56" s="892"/>
      <c r="M56" s="892"/>
      <c r="N56" s="892"/>
      <c r="O56" s="892"/>
      <c r="P56" s="92" t="s">
        <v>1103</v>
      </c>
      <c r="Q56" s="88"/>
      <c r="R56" s="89" t="s">
        <v>1102</v>
      </c>
      <c r="S56" s="808"/>
      <c r="T56" s="808"/>
      <c r="U56" s="808"/>
      <c r="V56" s="808"/>
      <c r="W56" s="808"/>
      <c r="X56" s="808"/>
      <c r="Y56" s="808"/>
      <c r="Z56" s="808"/>
      <c r="AA56" s="87" t="s">
        <v>1167</v>
      </c>
      <c r="AB56" s="88"/>
      <c r="AC56" s="89" t="s">
        <v>1102</v>
      </c>
      <c r="AD56" s="808"/>
      <c r="AE56" s="808"/>
      <c r="AF56" s="808"/>
      <c r="AG56" s="808"/>
      <c r="AH56" s="808"/>
      <c r="AI56" s="808"/>
      <c r="AJ56" s="808"/>
      <c r="AK56" s="808"/>
      <c r="AL56" s="87" t="s">
        <v>1167</v>
      </c>
      <c r="AM56" s="872"/>
      <c r="AN56" s="872"/>
      <c r="AO56" s="872"/>
      <c r="AP56" s="872"/>
      <c r="AQ56" s="872"/>
      <c r="AR56" s="872"/>
      <c r="AS56" s="873"/>
      <c r="AT56" s="874"/>
      <c r="AU56" s="875"/>
      <c r="AV56" s="875"/>
      <c r="AW56" s="875"/>
      <c r="AX56" s="875"/>
      <c r="AY56" s="876"/>
    </row>
    <row r="57" spans="2:51" ht="16.5" customHeight="1">
      <c r="B57" s="758" t="s">
        <v>1172</v>
      </c>
      <c r="C57" s="759"/>
      <c r="D57" s="759"/>
      <c r="E57" s="760"/>
      <c r="F57" s="63"/>
      <c r="G57" s="865"/>
      <c r="H57" s="865"/>
      <c r="I57" s="865"/>
      <c r="J57" s="851"/>
      <c r="K57" s="779"/>
      <c r="L57" s="779"/>
      <c r="M57" s="779"/>
      <c r="N57" s="779"/>
      <c r="O57" s="779"/>
      <c r="P57" s="866"/>
      <c r="Q57" s="71"/>
      <c r="R57" s="865"/>
      <c r="S57" s="865"/>
      <c r="T57" s="865"/>
      <c r="U57" s="72"/>
      <c r="V57" s="779"/>
      <c r="W57" s="779"/>
      <c r="X57" s="779"/>
      <c r="Y57" s="779"/>
      <c r="Z57" s="779"/>
      <c r="AA57" s="866"/>
      <c r="AB57" s="71"/>
      <c r="AC57" s="865"/>
      <c r="AD57" s="865"/>
      <c r="AE57" s="865"/>
      <c r="AF57" s="72"/>
      <c r="AG57" s="779"/>
      <c r="AH57" s="779"/>
      <c r="AI57" s="779"/>
      <c r="AJ57" s="779"/>
      <c r="AK57" s="779"/>
      <c r="AL57" s="866"/>
      <c r="AM57" s="872"/>
      <c r="AN57" s="872"/>
      <c r="AO57" s="872"/>
      <c r="AP57" s="872"/>
      <c r="AQ57" s="872"/>
      <c r="AR57" s="872"/>
      <c r="AS57" s="873"/>
      <c r="AT57" s="874"/>
      <c r="AU57" s="875"/>
      <c r="AV57" s="875"/>
      <c r="AW57" s="875"/>
      <c r="AX57" s="875"/>
      <c r="AY57" s="876"/>
    </row>
    <row r="58" spans="2:51" ht="16.5" customHeight="1">
      <c r="B58" s="764"/>
      <c r="C58" s="765"/>
      <c r="D58" s="765"/>
      <c r="E58" s="766"/>
      <c r="F58" s="66"/>
      <c r="G58" s="817"/>
      <c r="H58" s="817"/>
      <c r="I58" s="817"/>
      <c r="J58" s="852"/>
      <c r="K58" s="784"/>
      <c r="L58" s="784"/>
      <c r="M58" s="784"/>
      <c r="N58" s="784"/>
      <c r="O58" s="784"/>
      <c r="P58" s="867"/>
      <c r="Q58" s="77"/>
      <c r="R58" s="817"/>
      <c r="S58" s="817"/>
      <c r="T58" s="817"/>
      <c r="U58" s="78"/>
      <c r="V58" s="784"/>
      <c r="W58" s="784"/>
      <c r="X58" s="784"/>
      <c r="Y58" s="784"/>
      <c r="Z58" s="784"/>
      <c r="AA58" s="867"/>
      <c r="AB58" s="77"/>
      <c r="AC58" s="817"/>
      <c r="AD58" s="817"/>
      <c r="AE58" s="817"/>
      <c r="AF58" s="78"/>
      <c r="AG58" s="784"/>
      <c r="AH58" s="784"/>
      <c r="AI58" s="784"/>
      <c r="AJ58" s="784"/>
      <c r="AK58" s="784"/>
      <c r="AL58" s="867"/>
      <c r="AM58" s="872"/>
      <c r="AN58" s="872"/>
      <c r="AO58" s="872"/>
      <c r="AP58" s="872"/>
      <c r="AQ58" s="872"/>
      <c r="AR58" s="872"/>
      <c r="AS58" s="873"/>
      <c r="AT58" s="874"/>
      <c r="AU58" s="875"/>
      <c r="AV58" s="875"/>
      <c r="AW58" s="875"/>
      <c r="AX58" s="875"/>
      <c r="AY58" s="876"/>
    </row>
    <row r="59" spans="2:51" ht="16.5" customHeight="1">
      <c r="B59" s="758" t="s">
        <v>1173</v>
      </c>
      <c r="C59" s="759"/>
      <c r="D59" s="759"/>
      <c r="E59" s="760"/>
      <c r="F59" s="63"/>
      <c r="G59" s="779"/>
      <c r="H59" s="779"/>
      <c r="I59" s="779"/>
      <c r="J59" s="851"/>
      <c r="K59" s="870"/>
      <c r="L59" s="870"/>
      <c r="M59" s="870"/>
      <c r="N59" s="870"/>
      <c r="O59" s="870"/>
      <c r="P59" s="868"/>
      <c r="Q59" s="848" t="s">
        <v>1174</v>
      </c>
      <c r="R59" s="826"/>
      <c r="S59" s="826"/>
      <c r="T59" s="826"/>
      <c r="U59" s="826"/>
      <c r="V59" s="72"/>
      <c r="W59" s="779"/>
      <c r="X59" s="779"/>
      <c r="Y59" s="779"/>
      <c r="Z59" s="72"/>
      <c r="AA59" s="73"/>
      <c r="AB59" s="848" t="s">
        <v>1174</v>
      </c>
      <c r="AC59" s="826"/>
      <c r="AD59" s="826"/>
      <c r="AE59" s="826"/>
      <c r="AF59" s="826"/>
      <c r="AG59" s="72"/>
      <c r="AH59" s="779"/>
      <c r="AI59" s="779"/>
      <c r="AJ59" s="779"/>
      <c r="AK59" s="72"/>
      <c r="AL59" s="73"/>
      <c r="AM59" s="861" t="s">
        <v>1175</v>
      </c>
      <c r="AN59" s="834"/>
      <c r="AO59" s="834"/>
      <c r="AP59" s="834"/>
      <c r="AQ59" s="834"/>
      <c r="AR59" s="834"/>
      <c r="AS59" s="834"/>
      <c r="AT59" s="779"/>
      <c r="AU59" s="779"/>
      <c r="AV59" s="779"/>
      <c r="AW59" s="779"/>
      <c r="AX59" s="59"/>
      <c r="AY59" s="65"/>
    </row>
    <row r="60" spans="2:51" ht="16.5" customHeight="1">
      <c r="B60" s="764"/>
      <c r="C60" s="765"/>
      <c r="D60" s="765"/>
      <c r="E60" s="766"/>
      <c r="F60" s="94"/>
      <c r="G60" s="786"/>
      <c r="H60" s="786"/>
      <c r="I60" s="786"/>
      <c r="J60" s="852"/>
      <c r="K60" s="871"/>
      <c r="L60" s="871"/>
      <c r="M60" s="871"/>
      <c r="N60" s="871"/>
      <c r="O60" s="871"/>
      <c r="P60" s="869"/>
      <c r="Q60" s="849"/>
      <c r="R60" s="850"/>
      <c r="S60" s="850"/>
      <c r="T60" s="850"/>
      <c r="U60" s="850"/>
      <c r="V60" s="96"/>
      <c r="W60" s="786"/>
      <c r="X60" s="786"/>
      <c r="Y60" s="786"/>
      <c r="Z60" s="96"/>
      <c r="AA60" s="97"/>
      <c r="AB60" s="849"/>
      <c r="AC60" s="850"/>
      <c r="AD60" s="850"/>
      <c r="AE60" s="850"/>
      <c r="AF60" s="850"/>
      <c r="AG60" s="96"/>
      <c r="AH60" s="786"/>
      <c r="AI60" s="786"/>
      <c r="AJ60" s="786"/>
      <c r="AK60" s="96"/>
      <c r="AL60" s="97"/>
      <c r="AM60" s="862"/>
      <c r="AN60" s="860"/>
      <c r="AO60" s="860"/>
      <c r="AP60" s="860"/>
      <c r="AQ60" s="860"/>
      <c r="AR60" s="860"/>
      <c r="AS60" s="860"/>
      <c r="AT60" s="784"/>
      <c r="AU60" s="784"/>
      <c r="AV60" s="784"/>
      <c r="AW60" s="784"/>
      <c r="AX60" s="62"/>
      <c r="AY60" s="98"/>
    </row>
    <row r="61" spans="2:51" ht="16.5" customHeight="1">
      <c r="B61" s="853" t="s">
        <v>1176</v>
      </c>
      <c r="C61" s="854"/>
      <c r="D61" s="854"/>
      <c r="E61" s="855"/>
      <c r="F61" s="63"/>
      <c r="G61" s="779"/>
      <c r="H61" s="779"/>
      <c r="I61" s="779"/>
      <c r="J61" s="769" t="s">
        <v>1177</v>
      </c>
      <c r="K61" s="779"/>
      <c r="L61" s="828" t="s">
        <v>1178</v>
      </c>
      <c r="M61" s="779"/>
      <c r="N61" s="828" t="s">
        <v>1179</v>
      </c>
      <c r="O61" s="769" t="s">
        <v>1167</v>
      </c>
      <c r="P61" s="64"/>
      <c r="Q61" s="71"/>
      <c r="R61" s="779"/>
      <c r="S61" s="779"/>
      <c r="T61" s="779"/>
      <c r="U61" s="826" t="s">
        <v>1177</v>
      </c>
      <c r="V61" s="779"/>
      <c r="W61" s="838" t="s">
        <v>1178</v>
      </c>
      <c r="X61" s="779"/>
      <c r="Y61" s="838" t="s">
        <v>1179</v>
      </c>
      <c r="Z61" s="826" t="s">
        <v>1167</v>
      </c>
      <c r="AA61" s="73"/>
      <c r="AB61" s="71"/>
      <c r="AC61" s="779"/>
      <c r="AD61" s="779"/>
      <c r="AE61" s="779"/>
      <c r="AF61" s="826" t="s">
        <v>1177</v>
      </c>
      <c r="AG61" s="779"/>
      <c r="AH61" s="838" t="s">
        <v>1178</v>
      </c>
      <c r="AI61" s="779"/>
      <c r="AJ61" s="838" t="s">
        <v>1179</v>
      </c>
      <c r="AK61" s="826" t="s">
        <v>1167</v>
      </c>
      <c r="AL61" s="73"/>
      <c r="AM61" s="99"/>
      <c r="AN61" s="59"/>
      <c r="AO61" s="779"/>
      <c r="AP61" s="779"/>
      <c r="AQ61" s="779"/>
      <c r="AR61" s="834" t="s">
        <v>1177</v>
      </c>
      <c r="AS61" s="779"/>
      <c r="AT61" s="863" t="s">
        <v>1178</v>
      </c>
      <c r="AU61" s="779"/>
      <c r="AV61" s="863" t="s">
        <v>1179</v>
      </c>
      <c r="AW61" s="834" t="s">
        <v>1167</v>
      </c>
      <c r="AX61" s="59"/>
      <c r="AY61" s="65"/>
    </row>
    <row r="62" spans="2:51" ht="16.5" customHeight="1">
      <c r="B62" s="856"/>
      <c r="C62" s="857"/>
      <c r="D62" s="857"/>
      <c r="E62" s="858"/>
      <c r="F62" s="94"/>
      <c r="G62" s="786"/>
      <c r="H62" s="786"/>
      <c r="I62" s="786"/>
      <c r="J62" s="814"/>
      <c r="K62" s="784"/>
      <c r="L62" s="829"/>
      <c r="M62" s="784"/>
      <c r="N62" s="829"/>
      <c r="O62" s="814"/>
      <c r="P62" s="100"/>
      <c r="Q62" s="101"/>
      <c r="R62" s="786"/>
      <c r="S62" s="786"/>
      <c r="T62" s="786"/>
      <c r="U62" s="850"/>
      <c r="V62" s="784"/>
      <c r="W62" s="859"/>
      <c r="X62" s="784"/>
      <c r="Y62" s="859"/>
      <c r="Z62" s="850"/>
      <c r="AA62" s="97"/>
      <c r="AB62" s="77"/>
      <c r="AC62" s="786"/>
      <c r="AD62" s="786"/>
      <c r="AE62" s="786"/>
      <c r="AF62" s="827"/>
      <c r="AG62" s="786"/>
      <c r="AH62" s="839"/>
      <c r="AI62" s="786"/>
      <c r="AJ62" s="839"/>
      <c r="AK62" s="827"/>
      <c r="AL62" s="76"/>
      <c r="AM62" s="102"/>
      <c r="AN62" s="62"/>
      <c r="AO62" s="786"/>
      <c r="AP62" s="786"/>
      <c r="AQ62" s="786"/>
      <c r="AR62" s="860"/>
      <c r="AS62" s="784"/>
      <c r="AT62" s="864"/>
      <c r="AU62" s="784"/>
      <c r="AV62" s="864"/>
      <c r="AW62" s="860"/>
      <c r="AX62" s="62"/>
      <c r="AY62" s="98"/>
    </row>
    <row r="63" spans="2:51" ht="16.5" customHeight="1">
      <c r="B63" s="758" t="s">
        <v>1180</v>
      </c>
      <c r="C63" s="759"/>
      <c r="D63" s="759"/>
      <c r="E63" s="760"/>
      <c r="F63" s="63"/>
      <c r="G63" s="767"/>
      <c r="H63" s="767"/>
      <c r="I63" s="767"/>
      <c r="J63" s="70"/>
      <c r="K63" s="769" t="s">
        <v>1181</v>
      </c>
      <c r="L63" s="769"/>
      <c r="M63" s="769"/>
      <c r="N63" s="818"/>
      <c r="O63" s="818"/>
      <c r="P63" s="819"/>
      <c r="Q63" s="71"/>
      <c r="R63" s="767"/>
      <c r="S63" s="767"/>
      <c r="T63" s="767"/>
      <c r="U63" s="72"/>
      <c r="V63" s="826" t="s">
        <v>1181</v>
      </c>
      <c r="W63" s="826"/>
      <c r="X63" s="826"/>
      <c r="Y63" s="818"/>
      <c r="Z63" s="818"/>
      <c r="AA63" s="819"/>
      <c r="AB63" s="836"/>
      <c r="AC63" s="767"/>
      <c r="AD63" s="767"/>
      <c r="AE63" s="767"/>
      <c r="AF63" s="72"/>
      <c r="AG63" s="826" t="s">
        <v>1181</v>
      </c>
      <c r="AH63" s="826"/>
      <c r="AI63" s="826"/>
      <c r="AJ63" s="818"/>
      <c r="AK63" s="818"/>
      <c r="AL63" s="819"/>
      <c r="AM63" s="824"/>
      <c r="AN63" s="767"/>
      <c r="AO63" s="767"/>
      <c r="AP63" s="767"/>
      <c r="AQ63" s="59"/>
      <c r="AR63" s="834" t="s">
        <v>1181</v>
      </c>
      <c r="AS63" s="834"/>
      <c r="AT63" s="834"/>
      <c r="AU63" s="818"/>
      <c r="AV63" s="818"/>
      <c r="AW63" s="818"/>
      <c r="AX63" s="840"/>
      <c r="AY63" s="841"/>
    </row>
    <row r="64" spans="2:51" ht="16.5" customHeight="1">
      <c r="B64" s="761"/>
      <c r="C64" s="762"/>
      <c r="D64" s="762"/>
      <c r="E64" s="763"/>
      <c r="F64" s="66"/>
      <c r="G64" s="768"/>
      <c r="H64" s="768"/>
      <c r="I64" s="768"/>
      <c r="J64" s="79"/>
      <c r="K64" s="770"/>
      <c r="L64" s="770"/>
      <c r="M64" s="770"/>
      <c r="N64" s="820"/>
      <c r="O64" s="820"/>
      <c r="P64" s="821"/>
      <c r="Q64" s="77"/>
      <c r="R64" s="768"/>
      <c r="S64" s="768"/>
      <c r="T64" s="768"/>
      <c r="U64" s="78"/>
      <c r="V64" s="827"/>
      <c r="W64" s="827"/>
      <c r="X64" s="827"/>
      <c r="Y64" s="820"/>
      <c r="Z64" s="820"/>
      <c r="AA64" s="821"/>
      <c r="AB64" s="837"/>
      <c r="AC64" s="768"/>
      <c r="AD64" s="768"/>
      <c r="AE64" s="768"/>
      <c r="AF64" s="78"/>
      <c r="AG64" s="827"/>
      <c r="AH64" s="827"/>
      <c r="AI64" s="827"/>
      <c r="AJ64" s="820"/>
      <c r="AK64" s="820"/>
      <c r="AL64" s="821"/>
      <c r="AM64" s="825"/>
      <c r="AN64" s="768"/>
      <c r="AO64" s="768"/>
      <c r="AP64" s="768"/>
      <c r="AQ64" s="68"/>
      <c r="AR64" s="835"/>
      <c r="AS64" s="835"/>
      <c r="AT64" s="835"/>
      <c r="AU64" s="1161"/>
      <c r="AV64" s="1161"/>
      <c r="AW64" s="1161"/>
      <c r="AX64" s="842"/>
      <c r="AY64" s="843"/>
    </row>
    <row r="65" spans="2:51" ht="16.5" customHeight="1">
      <c r="B65" s="761"/>
      <c r="C65" s="762"/>
      <c r="D65" s="762"/>
      <c r="E65" s="763"/>
      <c r="F65" s="846" t="s">
        <v>1182</v>
      </c>
      <c r="G65" s="847"/>
      <c r="H65" s="847"/>
      <c r="I65" s="847"/>
      <c r="J65" s="847"/>
      <c r="K65" s="847"/>
      <c r="L65" s="70"/>
      <c r="M65" s="70"/>
      <c r="N65" s="70"/>
      <c r="O65" s="70"/>
      <c r="P65" s="64"/>
      <c r="Q65" s="771" t="s">
        <v>1182</v>
      </c>
      <c r="R65" s="772"/>
      <c r="S65" s="772"/>
      <c r="T65" s="772"/>
      <c r="U65" s="772"/>
      <c r="V65" s="772"/>
      <c r="W65" s="772"/>
      <c r="X65" s="72"/>
      <c r="Y65" s="72"/>
      <c r="Z65" s="72"/>
      <c r="AA65" s="73"/>
      <c r="AB65" s="771" t="s">
        <v>1182</v>
      </c>
      <c r="AC65" s="772"/>
      <c r="AD65" s="772"/>
      <c r="AE65" s="772"/>
      <c r="AF65" s="772"/>
      <c r="AG65" s="772"/>
      <c r="AH65" s="772"/>
      <c r="AI65" s="772"/>
      <c r="AJ65" s="772"/>
      <c r="AK65" s="772"/>
      <c r="AL65" s="1162"/>
      <c r="AM65" s="822" t="s">
        <v>1182</v>
      </c>
      <c r="AN65" s="823"/>
      <c r="AO65" s="823"/>
      <c r="AP65" s="823"/>
      <c r="AQ65" s="823"/>
      <c r="AR65" s="823"/>
      <c r="AS65" s="823"/>
      <c r="AT65" s="59"/>
      <c r="AU65" s="68"/>
      <c r="AV65" s="68"/>
      <c r="AW65" s="68"/>
      <c r="AX65" s="68"/>
      <c r="AY65" s="69"/>
    </row>
    <row r="66" spans="2:51" ht="16.5" customHeight="1">
      <c r="B66" s="761"/>
      <c r="C66" s="762"/>
      <c r="D66" s="762"/>
      <c r="E66" s="763"/>
      <c r="F66" s="105" t="s">
        <v>1102</v>
      </c>
      <c r="G66" s="817"/>
      <c r="H66" s="817"/>
      <c r="I66" s="817"/>
      <c r="J66" s="817"/>
      <c r="K66" s="817"/>
      <c r="L66" s="817"/>
      <c r="M66" s="817"/>
      <c r="N66" s="817"/>
      <c r="O66" s="817"/>
      <c r="P66" s="144" t="s">
        <v>1167</v>
      </c>
      <c r="Q66" s="145" t="s">
        <v>1102</v>
      </c>
      <c r="R66" s="817"/>
      <c r="S66" s="817"/>
      <c r="T66" s="817"/>
      <c r="U66" s="817"/>
      <c r="V66" s="817"/>
      <c r="W66" s="817"/>
      <c r="X66" s="817"/>
      <c r="Y66" s="817"/>
      <c r="Z66" s="817"/>
      <c r="AA66" s="146" t="s">
        <v>1167</v>
      </c>
      <c r="AB66" s="145" t="s">
        <v>1102</v>
      </c>
      <c r="AC66" s="817"/>
      <c r="AD66" s="817"/>
      <c r="AE66" s="817"/>
      <c r="AF66" s="817"/>
      <c r="AG66" s="817"/>
      <c r="AH66" s="817"/>
      <c r="AI66" s="817"/>
      <c r="AJ66" s="817"/>
      <c r="AK66" s="817"/>
      <c r="AL66" s="146" t="s">
        <v>1167</v>
      </c>
      <c r="AM66" s="147" t="s">
        <v>1102</v>
      </c>
      <c r="AN66" s="817"/>
      <c r="AO66" s="817"/>
      <c r="AP66" s="817"/>
      <c r="AQ66" s="817"/>
      <c r="AR66" s="817"/>
      <c r="AS66" s="817"/>
      <c r="AT66" s="817"/>
      <c r="AU66" s="817"/>
      <c r="AV66" s="817"/>
      <c r="AW66" s="62" t="s">
        <v>1167</v>
      </c>
      <c r="AX66" s="68"/>
      <c r="AY66" s="69"/>
    </row>
    <row r="67" spans="2:51" ht="16.5" customHeight="1">
      <c r="B67" s="761"/>
      <c r="C67" s="762"/>
      <c r="D67" s="762"/>
      <c r="E67" s="763"/>
      <c r="F67" s="844" t="s">
        <v>1183</v>
      </c>
      <c r="G67" s="845"/>
      <c r="H67" s="845"/>
      <c r="I67" s="845"/>
      <c r="J67" s="845"/>
      <c r="K67" s="845"/>
      <c r="L67" s="79"/>
      <c r="M67" s="79"/>
      <c r="N67" s="79"/>
      <c r="O67" s="79"/>
      <c r="P67" s="67"/>
      <c r="Q67" s="771" t="s">
        <v>1183</v>
      </c>
      <c r="R67" s="772"/>
      <c r="S67" s="772"/>
      <c r="T67" s="772"/>
      <c r="U67" s="772"/>
      <c r="V67" s="772"/>
      <c r="W67" s="772"/>
      <c r="X67" s="78"/>
      <c r="Y67" s="78"/>
      <c r="Z67" s="78"/>
      <c r="AA67" s="76"/>
      <c r="AB67" s="771" t="s">
        <v>1183</v>
      </c>
      <c r="AC67" s="772"/>
      <c r="AD67" s="772"/>
      <c r="AE67" s="772"/>
      <c r="AF67" s="772"/>
      <c r="AG67" s="772"/>
      <c r="AH67" s="772"/>
      <c r="AI67" s="78"/>
      <c r="AJ67" s="78"/>
      <c r="AK67" s="78"/>
      <c r="AL67" s="76"/>
      <c r="AM67" s="822" t="s">
        <v>1183</v>
      </c>
      <c r="AN67" s="823"/>
      <c r="AO67" s="823"/>
      <c r="AP67" s="823"/>
      <c r="AQ67" s="823"/>
      <c r="AR67" s="823"/>
      <c r="AS67" s="823"/>
      <c r="AT67" s="68"/>
      <c r="AU67" s="68"/>
      <c r="AV67" s="68"/>
      <c r="AW67" s="68"/>
      <c r="AX67" s="59"/>
      <c r="AY67" s="65"/>
    </row>
    <row r="68" spans="2:51" ht="16.5" customHeight="1">
      <c r="B68" s="764"/>
      <c r="C68" s="765"/>
      <c r="D68" s="765"/>
      <c r="E68" s="766"/>
      <c r="F68" s="105" t="s">
        <v>1102</v>
      </c>
      <c r="G68" s="817"/>
      <c r="H68" s="817"/>
      <c r="I68" s="817"/>
      <c r="J68" s="817"/>
      <c r="K68" s="817"/>
      <c r="L68" s="817"/>
      <c r="M68" s="817"/>
      <c r="N68" s="817"/>
      <c r="O68" s="817"/>
      <c r="P68" s="144" t="s">
        <v>1167</v>
      </c>
      <c r="Q68" s="145" t="s">
        <v>1102</v>
      </c>
      <c r="R68" s="817"/>
      <c r="S68" s="817"/>
      <c r="T68" s="817"/>
      <c r="U68" s="817"/>
      <c r="V68" s="817"/>
      <c r="W68" s="817"/>
      <c r="X68" s="817"/>
      <c r="Y68" s="817"/>
      <c r="Z68" s="817"/>
      <c r="AA68" s="146" t="s">
        <v>1167</v>
      </c>
      <c r="AB68" s="145" t="s">
        <v>1102</v>
      </c>
      <c r="AC68" s="817"/>
      <c r="AD68" s="817"/>
      <c r="AE68" s="817"/>
      <c r="AF68" s="817"/>
      <c r="AG68" s="817"/>
      <c r="AH68" s="817"/>
      <c r="AI68" s="817"/>
      <c r="AJ68" s="817"/>
      <c r="AK68" s="817"/>
      <c r="AL68" s="146" t="s">
        <v>1167</v>
      </c>
      <c r="AM68" s="147" t="s">
        <v>1102</v>
      </c>
      <c r="AN68" s="817"/>
      <c r="AO68" s="817"/>
      <c r="AP68" s="817"/>
      <c r="AQ68" s="817"/>
      <c r="AR68" s="817"/>
      <c r="AS68" s="817"/>
      <c r="AT68" s="817"/>
      <c r="AU68" s="817"/>
      <c r="AV68" s="817"/>
      <c r="AW68" s="62" t="s">
        <v>1167</v>
      </c>
      <c r="AX68" s="62"/>
      <c r="AY68" s="98"/>
    </row>
    <row r="69" spans="2:51" ht="16.5" customHeight="1">
      <c r="B69" s="761" t="s">
        <v>1184</v>
      </c>
      <c r="C69" s="762"/>
      <c r="D69" s="762"/>
      <c r="E69" s="763"/>
      <c r="F69" s="809" t="s">
        <v>1185</v>
      </c>
      <c r="G69" s="810"/>
      <c r="H69" s="810"/>
      <c r="I69" s="810"/>
      <c r="J69" s="779"/>
      <c r="K69" s="779"/>
      <c r="L69" s="779"/>
      <c r="M69" s="106"/>
      <c r="N69" s="106"/>
      <c r="O69" s="106"/>
      <c r="P69" s="107"/>
      <c r="Q69" s="780" t="s">
        <v>1185</v>
      </c>
      <c r="R69" s="781"/>
      <c r="S69" s="781"/>
      <c r="T69" s="781"/>
      <c r="U69" s="779"/>
      <c r="V69" s="779"/>
      <c r="W69" s="779"/>
      <c r="X69" s="90"/>
      <c r="Y69" s="90"/>
      <c r="Z69" s="90"/>
      <c r="AA69" s="103"/>
      <c r="AB69" s="780" t="s">
        <v>1185</v>
      </c>
      <c r="AC69" s="781"/>
      <c r="AD69" s="781"/>
      <c r="AE69" s="781"/>
      <c r="AF69" s="779"/>
      <c r="AG69" s="779"/>
      <c r="AH69" s="779"/>
      <c r="AI69" s="90"/>
      <c r="AJ69" s="90"/>
      <c r="AK69" s="90"/>
      <c r="AL69" s="103"/>
      <c r="AM69" s="830" t="s">
        <v>1185</v>
      </c>
      <c r="AN69" s="831"/>
      <c r="AO69" s="831"/>
      <c r="AP69" s="831"/>
      <c r="AQ69" s="779"/>
      <c r="AR69" s="779"/>
      <c r="AS69" s="779"/>
      <c r="AT69" s="108"/>
      <c r="AU69" s="108"/>
      <c r="AV69" s="104"/>
      <c r="AW69" s="104"/>
      <c r="AX69" s="104"/>
      <c r="AY69" s="109"/>
    </row>
    <row r="70" spans="2:51" ht="16.5" customHeight="1">
      <c r="B70" s="761"/>
      <c r="C70" s="762"/>
      <c r="D70" s="762"/>
      <c r="E70" s="763"/>
      <c r="F70" s="815"/>
      <c r="G70" s="816"/>
      <c r="H70" s="816"/>
      <c r="I70" s="816"/>
      <c r="J70" s="786"/>
      <c r="K70" s="786"/>
      <c r="L70" s="786"/>
      <c r="M70" s="79"/>
      <c r="N70" s="79"/>
      <c r="O70" s="79"/>
      <c r="P70" s="67"/>
      <c r="Q70" s="788"/>
      <c r="R70" s="789"/>
      <c r="S70" s="789"/>
      <c r="T70" s="789"/>
      <c r="U70" s="786"/>
      <c r="V70" s="786"/>
      <c r="W70" s="786"/>
      <c r="X70" s="78"/>
      <c r="Y70" s="78"/>
      <c r="Z70" s="78"/>
      <c r="AA70" s="76"/>
      <c r="AB70" s="788"/>
      <c r="AC70" s="789"/>
      <c r="AD70" s="789"/>
      <c r="AE70" s="789"/>
      <c r="AF70" s="786"/>
      <c r="AG70" s="786"/>
      <c r="AH70" s="786"/>
      <c r="AI70" s="78"/>
      <c r="AJ70" s="78"/>
      <c r="AK70" s="78"/>
      <c r="AL70" s="76"/>
      <c r="AM70" s="1165"/>
      <c r="AN70" s="1166"/>
      <c r="AO70" s="1166"/>
      <c r="AP70" s="1166"/>
      <c r="AQ70" s="786"/>
      <c r="AR70" s="786"/>
      <c r="AS70" s="786"/>
      <c r="AT70" s="108"/>
      <c r="AU70" s="108"/>
      <c r="AV70" s="68"/>
      <c r="AW70" s="68"/>
      <c r="AX70" s="68"/>
      <c r="AY70" s="69"/>
    </row>
    <row r="71" spans="2:51" ht="16.5" customHeight="1">
      <c r="B71" s="761"/>
      <c r="C71" s="762"/>
      <c r="D71" s="762"/>
      <c r="E71" s="763"/>
      <c r="F71" s="809" t="s">
        <v>1186</v>
      </c>
      <c r="G71" s="810"/>
      <c r="H71" s="810"/>
      <c r="I71" s="810"/>
      <c r="J71" s="779"/>
      <c r="K71" s="779"/>
      <c r="L71" s="779"/>
      <c r="M71" s="70"/>
      <c r="N71" s="70"/>
      <c r="O71" s="70"/>
      <c r="P71" s="64"/>
      <c r="Q71" s="780" t="s">
        <v>1186</v>
      </c>
      <c r="R71" s="781"/>
      <c r="S71" s="781"/>
      <c r="T71" s="781"/>
      <c r="U71" s="779"/>
      <c r="V71" s="779"/>
      <c r="W71" s="779"/>
      <c r="X71" s="72"/>
      <c r="Y71" s="72"/>
      <c r="Z71" s="72"/>
      <c r="AA71" s="73"/>
      <c r="AB71" s="780" t="s">
        <v>1186</v>
      </c>
      <c r="AC71" s="781"/>
      <c r="AD71" s="781"/>
      <c r="AE71" s="781"/>
      <c r="AF71" s="779"/>
      <c r="AG71" s="779"/>
      <c r="AH71" s="779"/>
      <c r="AI71" s="72"/>
      <c r="AJ71" s="72"/>
      <c r="AK71" s="72"/>
      <c r="AL71" s="73"/>
      <c r="AM71" s="830" t="s">
        <v>1186</v>
      </c>
      <c r="AN71" s="831"/>
      <c r="AO71" s="831"/>
      <c r="AP71" s="831"/>
      <c r="AQ71" s="779"/>
      <c r="AR71" s="779"/>
      <c r="AS71" s="779"/>
      <c r="AT71" s="59"/>
      <c r="AU71" s="59"/>
      <c r="AV71" s="59"/>
      <c r="AW71" s="59"/>
      <c r="AX71" s="59"/>
      <c r="AY71" s="65"/>
    </row>
    <row r="72" spans="2:51" ht="16.5" customHeight="1">
      <c r="B72" s="764"/>
      <c r="C72" s="765"/>
      <c r="D72" s="765"/>
      <c r="E72" s="766"/>
      <c r="F72" s="811"/>
      <c r="G72" s="812"/>
      <c r="H72" s="812"/>
      <c r="I72" s="812"/>
      <c r="J72" s="784"/>
      <c r="K72" s="784"/>
      <c r="L72" s="784"/>
      <c r="M72" s="92"/>
      <c r="N72" s="92"/>
      <c r="O72" s="92"/>
      <c r="P72" s="100"/>
      <c r="Q72" s="782"/>
      <c r="R72" s="783"/>
      <c r="S72" s="783"/>
      <c r="T72" s="783"/>
      <c r="U72" s="784"/>
      <c r="V72" s="784"/>
      <c r="W72" s="784"/>
      <c r="X72" s="96"/>
      <c r="Y72" s="96"/>
      <c r="Z72" s="96"/>
      <c r="AA72" s="97"/>
      <c r="AB72" s="782"/>
      <c r="AC72" s="783"/>
      <c r="AD72" s="783"/>
      <c r="AE72" s="783"/>
      <c r="AF72" s="784"/>
      <c r="AG72" s="784"/>
      <c r="AH72" s="784"/>
      <c r="AI72" s="96"/>
      <c r="AJ72" s="96"/>
      <c r="AK72" s="96"/>
      <c r="AL72" s="97"/>
      <c r="AM72" s="832"/>
      <c r="AN72" s="833"/>
      <c r="AO72" s="833"/>
      <c r="AP72" s="833"/>
      <c r="AQ72" s="784"/>
      <c r="AR72" s="784"/>
      <c r="AS72" s="784"/>
      <c r="AT72" s="62"/>
      <c r="AU72" s="62"/>
      <c r="AV72" s="62"/>
      <c r="AW72" s="62"/>
      <c r="AX72" s="62"/>
      <c r="AY72" s="98"/>
    </row>
    <row r="73" spans="2:51" ht="16.5" customHeight="1">
      <c r="B73" s="761" t="s">
        <v>1187</v>
      </c>
      <c r="C73" s="762"/>
      <c r="D73" s="762"/>
      <c r="E73" s="763"/>
      <c r="F73" s="63"/>
      <c r="G73" s="70"/>
      <c r="H73" s="813" t="s">
        <v>1188</v>
      </c>
      <c r="I73" s="813"/>
      <c r="J73" s="813"/>
      <c r="K73" s="779"/>
      <c r="L73" s="779"/>
      <c r="M73" s="779"/>
      <c r="N73" s="70"/>
      <c r="O73" s="70"/>
      <c r="P73" s="64"/>
      <c r="Q73" s="110"/>
      <c r="R73" s="111"/>
      <c r="S73" s="787" t="s">
        <v>1188</v>
      </c>
      <c r="T73" s="787"/>
      <c r="U73" s="787"/>
      <c r="V73" s="779"/>
      <c r="W73" s="779"/>
      <c r="X73" s="779"/>
      <c r="Y73" s="111"/>
      <c r="Z73" s="111"/>
      <c r="AA73" s="112"/>
      <c r="AB73" s="110"/>
      <c r="AC73" s="111"/>
      <c r="AD73" s="787" t="s">
        <v>1188</v>
      </c>
      <c r="AE73" s="787"/>
      <c r="AF73" s="787"/>
      <c r="AG73" s="779"/>
      <c r="AH73" s="779"/>
      <c r="AI73" s="779"/>
      <c r="AJ73" s="111"/>
      <c r="AK73" s="111"/>
      <c r="AL73" s="112"/>
      <c r="AM73" s="113"/>
      <c r="AN73" s="806" t="s">
        <v>1188</v>
      </c>
      <c r="AO73" s="806"/>
      <c r="AP73" s="806"/>
      <c r="AQ73" s="786"/>
      <c r="AR73" s="786"/>
      <c r="AS73" s="786"/>
      <c r="AT73" s="68"/>
      <c r="AU73" s="68"/>
      <c r="AV73" s="68"/>
      <c r="AW73" s="68"/>
      <c r="AX73" s="68"/>
      <c r="AY73" s="69"/>
    </row>
    <row r="74" spans="2:51" ht="16.5" customHeight="1">
      <c r="B74" s="761"/>
      <c r="C74" s="762"/>
      <c r="D74" s="762"/>
      <c r="E74" s="763"/>
      <c r="F74" s="66"/>
      <c r="G74" s="79"/>
      <c r="H74" s="790" t="s">
        <v>1189</v>
      </c>
      <c r="I74" s="790"/>
      <c r="J74" s="790"/>
      <c r="K74" s="786"/>
      <c r="L74" s="786"/>
      <c r="M74" s="786"/>
      <c r="N74" s="79"/>
      <c r="O74" s="79"/>
      <c r="P74" s="67"/>
      <c r="Q74" s="83"/>
      <c r="R74" s="80"/>
      <c r="S74" s="785" t="s">
        <v>1189</v>
      </c>
      <c r="T74" s="785"/>
      <c r="U74" s="785"/>
      <c r="V74" s="786"/>
      <c r="W74" s="786"/>
      <c r="X74" s="786"/>
      <c r="Y74" s="80"/>
      <c r="Z74" s="80"/>
      <c r="AA74" s="82"/>
      <c r="AB74" s="83"/>
      <c r="AC74" s="80"/>
      <c r="AD74" s="785" t="s">
        <v>1189</v>
      </c>
      <c r="AE74" s="785"/>
      <c r="AF74" s="785"/>
      <c r="AG74" s="786"/>
      <c r="AH74" s="786"/>
      <c r="AI74" s="786"/>
      <c r="AJ74" s="80"/>
      <c r="AK74" s="80"/>
      <c r="AL74" s="82"/>
      <c r="AM74" s="113"/>
      <c r="AN74" s="806" t="s">
        <v>1189</v>
      </c>
      <c r="AO74" s="806"/>
      <c r="AP74" s="806"/>
      <c r="AQ74" s="786"/>
      <c r="AR74" s="786"/>
      <c r="AS74" s="786"/>
      <c r="AT74" s="68"/>
      <c r="AU74" s="68"/>
      <c r="AV74" s="68"/>
      <c r="AW74" s="68"/>
      <c r="AX74" s="68"/>
      <c r="AY74" s="69"/>
    </row>
    <row r="75" spans="2:51" ht="16.5" customHeight="1">
      <c r="B75" s="761"/>
      <c r="C75" s="762"/>
      <c r="D75" s="762"/>
      <c r="E75" s="763"/>
      <c r="F75" s="66"/>
      <c r="G75" s="79"/>
      <c r="H75" s="790" t="s">
        <v>1190</v>
      </c>
      <c r="I75" s="790"/>
      <c r="J75" s="790"/>
      <c r="K75" s="786"/>
      <c r="L75" s="786"/>
      <c r="M75" s="786"/>
      <c r="N75" s="79"/>
      <c r="O75" s="79"/>
      <c r="P75" s="67"/>
      <c r="Q75" s="83"/>
      <c r="R75" s="80"/>
      <c r="S75" s="785" t="s">
        <v>1190</v>
      </c>
      <c r="T75" s="785"/>
      <c r="U75" s="785"/>
      <c r="V75" s="786"/>
      <c r="W75" s="786"/>
      <c r="X75" s="786"/>
      <c r="Y75" s="80"/>
      <c r="Z75" s="80"/>
      <c r="AA75" s="82"/>
      <c r="AB75" s="83"/>
      <c r="AC75" s="80"/>
      <c r="AD75" s="785" t="s">
        <v>1190</v>
      </c>
      <c r="AE75" s="785"/>
      <c r="AF75" s="785"/>
      <c r="AG75" s="786"/>
      <c r="AH75" s="786"/>
      <c r="AI75" s="786"/>
      <c r="AJ75" s="80"/>
      <c r="AK75" s="80"/>
      <c r="AL75" s="82"/>
      <c r="AM75" s="113"/>
      <c r="AN75" s="806" t="s">
        <v>1190</v>
      </c>
      <c r="AO75" s="806"/>
      <c r="AP75" s="806"/>
      <c r="AQ75" s="786"/>
      <c r="AR75" s="786"/>
      <c r="AS75" s="786"/>
      <c r="AT75" s="68"/>
      <c r="AU75" s="68"/>
      <c r="AV75" s="68"/>
      <c r="AW75" s="68"/>
      <c r="AX75" s="68"/>
      <c r="AY75" s="69"/>
    </row>
    <row r="76" spans="2:51" ht="16.5" customHeight="1">
      <c r="B76" s="761"/>
      <c r="C76" s="762"/>
      <c r="D76" s="762"/>
      <c r="E76" s="763"/>
      <c r="F76" s="66"/>
      <c r="G76" s="79"/>
      <c r="H76" s="79"/>
      <c r="I76" s="79"/>
      <c r="J76" s="79"/>
      <c r="K76" s="79"/>
      <c r="L76" s="79"/>
      <c r="M76" s="79"/>
      <c r="N76" s="79"/>
      <c r="O76" s="79"/>
      <c r="P76" s="67"/>
      <c r="Q76" s="83"/>
      <c r="R76" s="80"/>
      <c r="S76" s="78"/>
      <c r="T76" s="78"/>
      <c r="U76" s="78"/>
      <c r="V76" s="78"/>
      <c r="W76" s="78"/>
      <c r="X76" s="78"/>
      <c r="Y76" s="78"/>
      <c r="Z76" s="78"/>
      <c r="AA76" s="76"/>
      <c r="AB76" s="77"/>
      <c r="AC76" s="78"/>
      <c r="AD76" s="78"/>
      <c r="AE76" s="78"/>
      <c r="AF76" s="78"/>
      <c r="AG76" s="78"/>
      <c r="AH76" s="78"/>
      <c r="AI76" s="78"/>
      <c r="AJ76" s="78"/>
      <c r="AK76" s="78"/>
      <c r="AL76" s="82"/>
      <c r="AM76" s="113"/>
      <c r="AN76" s="68"/>
      <c r="AO76" s="68"/>
      <c r="AP76" s="68"/>
      <c r="AQ76" s="68"/>
      <c r="AR76" s="68"/>
      <c r="AS76" s="68"/>
      <c r="AT76" s="68"/>
      <c r="AU76" s="68"/>
      <c r="AV76" s="68"/>
      <c r="AW76" s="68"/>
      <c r="AX76" s="68"/>
      <c r="AY76" s="69"/>
    </row>
    <row r="77" spans="2:51" ht="16.5" customHeight="1">
      <c r="B77" s="761"/>
      <c r="C77" s="762"/>
      <c r="D77" s="762"/>
      <c r="E77" s="763"/>
      <c r="F77" s="66"/>
      <c r="G77" s="79"/>
      <c r="H77" s="790" t="s">
        <v>1191</v>
      </c>
      <c r="I77" s="790"/>
      <c r="J77" s="790"/>
      <c r="K77" s="786"/>
      <c r="L77" s="786"/>
      <c r="M77" s="786"/>
      <c r="N77" s="79"/>
      <c r="O77" s="79"/>
      <c r="P77" s="67"/>
      <c r="Q77" s="83"/>
      <c r="R77" s="80"/>
      <c r="S77" s="78"/>
      <c r="T77" s="78"/>
      <c r="U77" s="78"/>
      <c r="V77" s="78"/>
      <c r="W77" s="78"/>
      <c r="X77" s="78"/>
      <c r="Y77" s="78"/>
      <c r="Z77" s="78"/>
      <c r="AA77" s="76"/>
      <c r="AB77" s="77"/>
      <c r="AC77" s="78"/>
      <c r="AD77" s="78"/>
      <c r="AE77" s="78"/>
      <c r="AF77" s="78"/>
      <c r="AG77" s="78"/>
      <c r="AH77" s="78"/>
      <c r="AI77" s="78"/>
      <c r="AJ77" s="78"/>
      <c r="AK77" s="78"/>
      <c r="AL77" s="82"/>
      <c r="AM77" s="113"/>
      <c r="AN77" s="806" t="s">
        <v>1192</v>
      </c>
      <c r="AO77" s="806"/>
      <c r="AP77" s="806"/>
      <c r="AQ77" s="786"/>
      <c r="AR77" s="786"/>
      <c r="AS77" s="786"/>
      <c r="AT77" s="154"/>
      <c r="AU77" s="154"/>
      <c r="AV77" s="154"/>
      <c r="AW77" s="155"/>
      <c r="AX77" s="68"/>
      <c r="AY77" s="69"/>
    </row>
    <row r="78" spans="2:51" ht="16.5" customHeight="1">
      <c r="B78" s="764"/>
      <c r="C78" s="765"/>
      <c r="D78" s="765"/>
      <c r="E78" s="766"/>
      <c r="F78" s="114"/>
      <c r="G78" s="92"/>
      <c r="H78" s="92"/>
      <c r="I78" s="92"/>
      <c r="J78" s="92"/>
      <c r="K78" s="92"/>
      <c r="L78" s="92"/>
      <c r="M78" s="93"/>
      <c r="N78" s="93"/>
      <c r="O78" s="93"/>
      <c r="P78" s="95"/>
      <c r="Q78" s="115"/>
      <c r="R78" s="116"/>
      <c r="S78" s="116"/>
      <c r="T78" s="116"/>
      <c r="U78" s="116"/>
      <c r="V78" s="116"/>
      <c r="W78" s="116"/>
      <c r="X78" s="116"/>
      <c r="Y78" s="116"/>
      <c r="Z78" s="116"/>
      <c r="AA78" s="117"/>
      <c r="AB78" s="115"/>
      <c r="AC78" s="116"/>
      <c r="AD78" s="116"/>
      <c r="AE78" s="116"/>
      <c r="AF78" s="116"/>
      <c r="AG78" s="116"/>
      <c r="AH78" s="116"/>
      <c r="AI78" s="116"/>
      <c r="AJ78" s="116"/>
      <c r="AK78" s="116"/>
      <c r="AL78" s="117"/>
      <c r="AM78" s="118"/>
      <c r="AN78" s="807" t="s">
        <v>1193</v>
      </c>
      <c r="AO78" s="807"/>
      <c r="AP78" s="807"/>
      <c r="AQ78" s="808"/>
      <c r="AR78" s="808"/>
      <c r="AS78" s="808"/>
      <c r="AT78" s="808"/>
      <c r="AU78" s="808"/>
      <c r="AV78" s="808"/>
      <c r="AW78" s="808"/>
      <c r="AX78" s="119" t="s">
        <v>1167</v>
      </c>
      <c r="AY78" s="98"/>
    </row>
    <row r="79" spans="2:51" ht="16.5" customHeight="1">
      <c r="B79" s="761" t="s">
        <v>1194</v>
      </c>
      <c r="C79" s="762"/>
      <c r="D79" s="762"/>
      <c r="E79" s="763"/>
      <c r="F79" s="797"/>
      <c r="G79" s="798"/>
      <c r="H79" s="798"/>
      <c r="I79" s="798"/>
      <c r="J79" s="798"/>
      <c r="K79" s="798"/>
      <c r="L79" s="798"/>
      <c r="M79" s="798"/>
      <c r="N79" s="798"/>
      <c r="O79" s="798"/>
      <c r="P79" s="799"/>
      <c r="Q79" s="797"/>
      <c r="R79" s="798"/>
      <c r="S79" s="798"/>
      <c r="T79" s="798"/>
      <c r="U79" s="798"/>
      <c r="V79" s="798"/>
      <c r="W79" s="798"/>
      <c r="X79" s="798"/>
      <c r="Y79" s="798"/>
      <c r="Z79" s="798"/>
      <c r="AA79" s="799"/>
      <c r="AB79" s="797"/>
      <c r="AC79" s="798"/>
      <c r="AD79" s="798"/>
      <c r="AE79" s="798"/>
      <c r="AF79" s="798"/>
      <c r="AG79" s="798"/>
      <c r="AH79" s="798"/>
      <c r="AI79" s="798"/>
      <c r="AJ79" s="798"/>
      <c r="AK79" s="798"/>
      <c r="AL79" s="799"/>
      <c r="AM79" s="797"/>
      <c r="AN79" s="798"/>
      <c r="AO79" s="798"/>
      <c r="AP79" s="798"/>
      <c r="AQ79" s="798"/>
      <c r="AR79" s="798"/>
      <c r="AS79" s="798"/>
      <c r="AT79" s="798"/>
      <c r="AU79" s="798"/>
      <c r="AV79" s="798"/>
      <c r="AW79" s="798"/>
      <c r="AX79" s="798"/>
      <c r="AY79" s="799"/>
    </row>
    <row r="80" spans="2:51" ht="16.5" customHeight="1">
      <c r="B80" s="761"/>
      <c r="C80" s="762"/>
      <c r="D80" s="762"/>
      <c r="E80" s="763"/>
      <c r="F80" s="800"/>
      <c r="G80" s="801"/>
      <c r="H80" s="801"/>
      <c r="I80" s="801"/>
      <c r="J80" s="801"/>
      <c r="K80" s="801"/>
      <c r="L80" s="801"/>
      <c r="M80" s="801"/>
      <c r="N80" s="801"/>
      <c r="O80" s="801"/>
      <c r="P80" s="802"/>
      <c r="Q80" s="800"/>
      <c r="R80" s="801"/>
      <c r="S80" s="801"/>
      <c r="T80" s="801"/>
      <c r="U80" s="801"/>
      <c r="V80" s="801"/>
      <c r="W80" s="801"/>
      <c r="X80" s="801"/>
      <c r="Y80" s="801"/>
      <c r="Z80" s="801"/>
      <c r="AA80" s="802"/>
      <c r="AB80" s="800"/>
      <c r="AC80" s="801"/>
      <c r="AD80" s="801"/>
      <c r="AE80" s="801"/>
      <c r="AF80" s="801"/>
      <c r="AG80" s="801"/>
      <c r="AH80" s="801"/>
      <c r="AI80" s="801"/>
      <c r="AJ80" s="801"/>
      <c r="AK80" s="801"/>
      <c r="AL80" s="802"/>
      <c r="AM80" s="800"/>
      <c r="AN80" s="801"/>
      <c r="AO80" s="801"/>
      <c r="AP80" s="801"/>
      <c r="AQ80" s="801"/>
      <c r="AR80" s="801"/>
      <c r="AS80" s="801"/>
      <c r="AT80" s="801"/>
      <c r="AU80" s="801"/>
      <c r="AV80" s="801"/>
      <c r="AW80" s="801"/>
      <c r="AX80" s="801"/>
      <c r="AY80" s="802"/>
    </row>
    <row r="81" spans="2:51" ht="16.5" customHeight="1">
      <c r="B81" s="761"/>
      <c r="C81" s="762"/>
      <c r="D81" s="762"/>
      <c r="E81" s="763"/>
      <c r="F81" s="800"/>
      <c r="G81" s="801"/>
      <c r="H81" s="801"/>
      <c r="I81" s="801"/>
      <c r="J81" s="801"/>
      <c r="K81" s="801"/>
      <c r="L81" s="801"/>
      <c r="M81" s="801"/>
      <c r="N81" s="801"/>
      <c r="O81" s="801"/>
      <c r="P81" s="802"/>
      <c r="Q81" s="800"/>
      <c r="R81" s="801"/>
      <c r="S81" s="801"/>
      <c r="T81" s="801"/>
      <c r="U81" s="801"/>
      <c r="V81" s="801"/>
      <c r="W81" s="801"/>
      <c r="X81" s="801"/>
      <c r="Y81" s="801"/>
      <c r="Z81" s="801"/>
      <c r="AA81" s="802"/>
      <c r="AB81" s="800"/>
      <c r="AC81" s="801"/>
      <c r="AD81" s="801"/>
      <c r="AE81" s="801"/>
      <c r="AF81" s="801"/>
      <c r="AG81" s="801"/>
      <c r="AH81" s="801"/>
      <c r="AI81" s="801"/>
      <c r="AJ81" s="801"/>
      <c r="AK81" s="801"/>
      <c r="AL81" s="802"/>
      <c r="AM81" s="800"/>
      <c r="AN81" s="801"/>
      <c r="AO81" s="801"/>
      <c r="AP81" s="801"/>
      <c r="AQ81" s="801"/>
      <c r="AR81" s="801"/>
      <c r="AS81" s="801"/>
      <c r="AT81" s="801"/>
      <c r="AU81" s="801"/>
      <c r="AV81" s="801"/>
      <c r="AW81" s="801"/>
      <c r="AX81" s="801"/>
      <c r="AY81" s="802"/>
    </row>
    <row r="82" spans="2:51" ht="16.5" customHeight="1">
      <c r="B82" s="761"/>
      <c r="C82" s="762"/>
      <c r="D82" s="762"/>
      <c r="E82" s="763"/>
      <c r="F82" s="800"/>
      <c r="G82" s="801"/>
      <c r="H82" s="801"/>
      <c r="I82" s="801"/>
      <c r="J82" s="801"/>
      <c r="K82" s="801"/>
      <c r="L82" s="801"/>
      <c r="M82" s="801"/>
      <c r="N82" s="801"/>
      <c r="O82" s="801"/>
      <c r="P82" s="802"/>
      <c r="Q82" s="800"/>
      <c r="R82" s="801"/>
      <c r="S82" s="801"/>
      <c r="T82" s="801"/>
      <c r="U82" s="801"/>
      <c r="V82" s="801"/>
      <c r="W82" s="801"/>
      <c r="X82" s="801"/>
      <c r="Y82" s="801"/>
      <c r="Z82" s="801"/>
      <c r="AA82" s="802"/>
      <c r="AB82" s="800"/>
      <c r="AC82" s="801"/>
      <c r="AD82" s="801"/>
      <c r="AE82" s="801"/>
      <c r="AF82" s="801"/>
      <c r="AG82" s="801"/>
      <c r="AH82" s="801"/>
      <c r="AI82" s="801"/>
      <c r="AJ82" s="801"/>
      <c r="AK82" s="801"/>
      <c r="AL82" s="802"/>
      <c r="AM82" s="800"/>
      <c r="AN82" s="801"/>
      <c r="AO82" s="801"/>
      <c r="AP82" s="801"/>
      <c r="AQ82" s="801"/>
      <c r="AR82" s="801"/>
      <c r="AS82" s="801"/>
      <c r="AT82" s="801"/>
      <c r="AU82" s="801"/>
      <c r="AV82" s="801"/>
      <c r="AW82" s="801"/>
      <c r="AX82" s="801"/>
      <c r="AY82" s="802"/>
    </row>
    <row r="83" spans="2:51" ht="16.5" customHeight="1">
      <c r="B83" s="761"/>
      <c r="C83" s="762"/>
      <c r="D83" s="762"/>
      <c r="E83" s="763"/>
      <c r="F83" s="800"/>
      <c r="G83" s="801"/>
      <c r="H83" s="801"/>
      <c r="I83" s="801"/>
      <c r="J83" s="801"/>
      <c r="K83" s="801"/>
      <c r="L83" s="801"/>
      <c r="M83" s="801"/>
      <c r="N83" s="801"/>
      <c r="O83" s="801"/>
      <c r="P83" s="802"/>
      <c r="Q83" s="800"/>
      <c r="R83" s="801"/>
      <c r="S83" s="801"/>
      <c r="T83" s="801"/>
      <c r="U83" s="801"/>
      <c r="V83" s="801"/>
      <c r="W83" s="801"/>
      <c r="X83" s="801"/>
      <c r="Y83" s="801"/>
      <c r="Z83" s="801"/>
      <c r="AA83" s="802"/>
      <c r="AB83" s="800"/>
      <c r="AC83" s="801"/>
      <c r="AD83" s="801"/>
      <c r="AE83" s="801"/>
      <c r="AF83" s="801"/>
      <c r="AG83" s="801"/>
      <c r="AH83" s="801"/>
      <c r="AI83" s="801"/>
      <c r="AJ83" s="801"/>
      <c r="AK83" s="801"/>
      <c r="AL83" s="802"/>
      <c r="AM83" s="800"/>
      <c r="AN83" s="801"/>
      <c r="AO83" s="801"/>
      <c r="AP83" s="801"/>
      <c r="AQ83" s="801"/>
      <c r="AR83" s="801"/>
      <c r="AS83" s="801"/>
      <c r="AT83" s="801"/>
      <c r="AU83" s="801"/>
      <c r="AV83" s="801"/>
      <c r="AW83" s="801"/>
      <c r="AX83" s="801"/>
      <c r="AY83" s="802"/>
    </row>
    <row r="84" spans="2:51" ht="16.5" customHeight="1">
      <c r="B84" s="764"/>
      <c r="C84" s="765"/>
      <c r="D84" s="765"/>
      <c r="E84" s="766"/>
      <c r="F84" s="803"/>
      <c r="G84" s="804"/>
      <c r="H84" s="804"/>
      <c r="I84" s="804"/>
      <c r="J84" s="804"/>
      <c r="K84" s="804"/>
      <c r="L84" s="804"/>
      <c r="M84" s="804"/>
      <c r="N84" s="804"/>
      <c r="O84" s="804"/>
      <c r="P84" s="805"/>
      <c r="Q84" s="803"/>
      <c r="R84" s="804"/>
      <c r="S84" s="804"/>
      <c r="T84" s="804"/>
      <c r="U84" s="804"/>
      <c r="V84" s="804"/>
      <c r="W84" s="804"/>
      <c r="X84" s="804"/>
      <c r="Y84" s="804"/>
      <c r="Z84" s="804"/>
      <c r="AA84" s="805"/>
      <c r="AB84" s="803"/>
      <c r="AC84" s="804"/>
      <c r="AD84" s="804"/>
      <c r="AE84" s="804"/>
      <c r="AF84" s="804"/>
      <c r="AG84" s="804"/>
      <c r="AH84" s="804"/>
      <c r="AI84" s="804"/>
      <c r="AJ84" s="804"/>
      <c r="AK84" s="804"/>
      <c r="AL84" s="805"/>
      <c r="AM84" s="803"/>
      <c r="AN84" s="804"/>
      <c r="AO84" s="804"/>
      <c r="AP84" s="804"/>
      <c r="AQ84" s="804"/>
      <c r="AR84" s="804"/>
      <c r="AS84" s="804"/>
      <c r="AT84" s="804"/>
      <c r="AU84" s="804"/>
      <c r="AV84" s="804"/>
      <c r="AW84" s="804"/>
      <c r="AX84" s="804"/>
      <c r="AY84" s="805"/>
    </row>
    <row r="85" spans="2:51" ht="22.5" customHeight="1">
      <c r="B85" s="791" t="s">
        <v>1195</v>
      </c>
      <c r="C85" s="792"/>
      <c r="D85" s="792"/>
      <c r="E85" s="793"/>
      <c r="F85" s="794"/>
      <c r="G85" s="795"/>
      <c r="H85" s="795"/>
      <c r="I85" s="795"/>
      <c r="J85" s="795"/>
      <c r="K85" s="795"/>
      <c r="L85" s="795"/>
      <c r="M85" s="795"/>
      <c r="N85" s="795"/>
      <c r="O85" s="795"/>
      <c r="P85" s="796"/>
      <c r="Q85" s="794"/>
      <c r="R85" s="795"/>
      <c r="S85" s="795"/>
      <c r="T85" s="795"/>
      <c r="U85" s="795"/>
      <c r="V85" s="795"/>
      <c r="W85" s="795"/>
      <c r="X85" s="795"/>
      <c r="Y85" s="795"/>
      <c r="Z85" s="795"/>
      <c r="AA85" s="796"/>
      <c r="AB85" s="794"/>
      <c r="AC85" s="795"/>
      <c r="AD85" s="795"/>
      <c r="AE85" s="795"/>
      <c r="AF85" s="795"/>
      <c r="AG85" s="795"/>
      <c r="AH85" s="795"/>
      <c r="AI85" s="795"/>
      <c r="AJ85" s="795"/>
      <c r="AK85" s="795"/>
      <c r="AL85" s="796"/>
      <c r="AM85" s="794"/>
      <c r="AN85" s="795"/>
      <c r="AO85" s="795"/>
      <c r="AP85" s="795"/>
      <c r="AQ85" s="795"/>
      <c r="AR85" s="795"/>
      <c r="AS85" s="795"/>
      <c r="AT85" s="795"/>
      <c r="AU85" s="795"/>
      <c r="AV85" s="795"/>
      <c r="AW85" s="795"/>
      <c r="AX85" s="795"/>
      <c r="AY85" s="796"/>
    </row>
    <row r="86" spans="2:51" ht="22.5" customHeight="1" thickBot="1">
      <c r="B86" s="773" t="s">
        <v>1196</v>
      </c>
      <c r="C86" s="774"/>
      <c r="D86" s="774"/>
      <c r="E86" s="775"/>
      <c r="F86" s="776"/>
      <c r="G86" s="777"/>
      <c r="H86" s="777"/>
      <c r="I86" s="777"/>
      <c r="J86" s="777"/>
      <c r="K86" s="777"/>
      <c r="L86" s="777"/>
      <c r="M86" s="777"/>
      <c r="N86" s="777"/>
      <c r="O86" s="777"/>
      <c r="P86" s="778"/>
      <c r="Q86" s="776"/>
      <c r="R86" s="777"/>
      <c r="S86" s="777"/>
      <c r="T86" s="777"/>
      <c r="U86" s="777"/>
      <c r="V86" s="777"/>
      <c r="W86" s="777"/>
      <c r="X86" s="777"/>
      <c r="Y86" s="777"/>
      <c r="Z86" s="777"/>
      <c r="AA86" s="778"/>
      <c r="AB86" s="776"/>
      <c r="AC86" s="777"/>
      <c r="AD86" s="777"/>
      <c r="AE86" s="777"/>
      <c r="AF86" s="777"/>
      <c r="AG86" s="777"/>
      <c r="AH86" s="777"/>
      <c r="AI86" s="777"/>
      <c r="AJ86" s="777"/>
      <c r="AK86" s="777"/>
      <c r="AL86" s="778"/>
      <c r="AM86" s="776"/>
      <c r="AN86" s="777"/>
      <c r="AO86" s="777"/>
      <c r="AP86" s="777"/>
      <c r="AQ86" s="777"/>
      <c r="AR86" s="777"/>
      <c r="AS86" s="777"/>
      <c r="AT86" s="777"/>
      <c r="AU86" s="777"/>
      <c r="AV86" s="777"/>
      <c r="AW86" s="777"/>
      <c r="AX86" s="777"/>
      <c r="AY86" s="778"/>
    </row>
    <row r="87" spans="2:51" ht="16.5" customHeight="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37">
        <v>1</v>
      </c>
      <c r="AB87" s="120"/>
      <c r="AC87" s="120"/>
      <c r="AD87" s="120"/>
      <c r="AE87" s="120"/>
      <c r="AF87" s="120"/>
      <c r="AG87" s="120"/>
      <c r="AH87" s="1141" t="s">
        <v>1755</v>
      </c>
      <c r="AI87" s="1141"/>
      <c r="AJ87" s="1141"/>
      <c r="AK87" s="1141"/>
      <c r="AL87" s="1141"/>
      <c r="AM87" s="1141"/>
      <c r="AN87" s="1141"/>
      <c r="AO87" s="1141"/>
      <c r="AP87" s="1141"/>
      <c r="AQ87" s="1141"/>
      <c r="AR87" s="1141"/>
      <c r="AS87" s="1141"/>
      <c r="AT87" s="1141"/>
      <c r="AU87" s="1141"/>
      <c r="AV87" s="1141"/>
      <c r="AW87" s="1141"/>
      <c r="AX87" s="1141"/>
      <c r="AY87" s="1141"/>
    </row>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sheetData>
  <sheetProtection/>
  <mergeCells count="326">
    <mergeCell ref="V28:V29"/>
    <mergeCell ref="AB28:AF29"/>
    <mergeCell ref="Q30:AA31"/>
    <mergeCell ref="S20:U21"/>
    <mergeCell ref="AC20:AF23"/>
    <mergeCell ref="AB26:AL27"/>
    <mergeCell ref="AG28:AG29"/>
    <mergeCell ref="AH28:AL29"/>
    <mergeCell ref="AB30:AL31"/>
    <mergeCell ref="M24:T25"/>
    <mergeCell ref="H45:P46"/>
    <mergeCell ref="F43:G44"/>
    <mergeCell ref="H43:P44"/>
    <mergeCell ref="AT16:AW17"/>
    <mergeCell ref="AB33:AE33"/>
    <mergeCell ref="AA20:AB21"/>
    <mergeCell ref="AN16:AS17"/>
    <mergeCell ref="AB16:AF17"/>
    <mergeCell ref="V33:Z33"/>
    <mergeCell ref="W28:AA29"/>
    <mergeCell ref="AM69:AP70"/>
    <mergeCell ref="AQ69:AS70"/>
    <mergeCell ref="BA6:BG7"/>
    <mergeCell ref="F49:G50"/>
    <mergeCell ref="H49:P50"/>
    <mergeCell ref="F34:P34"/>
    <mergeCell ref="F35:P36"/>
    <mergeCell ref="F38:P39"/>
    <mergeCell ref="H47:P48"/>
    <mergeCell ref="F45:G46"/>
    <mergeCell ref="AT50:AY51"/>
    <mergeCell ref="AB50:AL50"/>
    <mergeCell ref="AU63:AW64"/>
    <mergeCell ref="AB65:AL65"/>
    <mergeCell ref="AM32:AO33"/>
    <mergeCell ref="AG33:AK33"/>
    <mergeCell ref="AS32:AS33"/>
    <mergeCell ref="AB47:AB48"/>
    <mergeCell ref="AT44:AY45"/>
    <mergeCell ref="AC43:AK44"/>
    <mergeCell ref="AH87:AY87"/>
    <mergeCell ref="AX36:AX37"/>
    <mergeCell ref="AT32:AX33"/>
    <mergeCell ref="AO34:AW35"/>
    <mergeCell ref="AT28:AY29"/>
    <mergeCell ref="AM30:AY31"/>
    <mergeCell ref="AS28:AS29"/>
    <mergeCell ref="AM28:AR29"/>
    <mergeCell ref="AT38:AY39"/>
    <mergeCell ref="AY32:AY33"/>
    <mergeCell ref="W14:AE15"/>
    <mergeCell ref="AF14:AH15"/>
    <mergeCell ref="F28:P28"/>
    <mergeCell ref="V20:Z21"/>
    <mergeCell ref="R22:AB23"/>
    <mergeCell ref="AC24:AF25"/>
    <mergeCell ref="AG24:AR25"/>
    <mergeCell ref="AM26:AY27"/>
    <mergeCell ref="J20:L21"/>
    <mergeCell ref="O22:Q23"/>
    <mergeCell ref="AX9:AY11"/>
    <mergeCell ref="AX12:AY13"/>
    <mergeCell ref="AV9:AW11"/>
    <mergeCell ref="AM14:AW15"/>
    <mergeCell ref="AJ9:AS11"/>
    <mergeCell ref="AT9:AU11"/>
    <mergeCell ref="AI14:AK15"/>
    <mergeCell ref="AL14:AL15"/>
    <mergeCell ref="AX14:AY15"/>
    <mergeCell ref="AM12:AW13"/>
    <mergeCell ref="AG20:AY23"/>
    <mergeCell ref="U24:Y25"/>
    <mergeCell ref="AB18:AF19"/>
    <mergeCell ref="AG18:AW19"/>
    <mergeCell ref="M20:R21"/>
    <mergeCell ref="AS24:AY25"/>
    <mergeCell ref="N10:W11"/>
    <mergeCell ref="AG7:AL8"/>
    <mergeCell ref="AB9:AD11"/>
    <mergeCell ref="Z9:AA11"/>
    <mergeCell ref="F9:J11"/>
    <mergeCell ref="X10:Y11"/>
    <mergeCell ref="F31:P31"/>
    <mergeCell ref="F32:P33"/>
    <mergeCell ref="B6:N8"/>
    <mergeCell ref="P7:AD8"/>
    <mergeCell ref="AE7:AF8"/>
    <mergeCell ref="K9:M11"/>
    <mergeCell ref="B9:E11"/>
    <mergeCell ref="X9:Y9"/>
    <mergeCell ref="AE9:AI11"/>
    <mergeCell ref="N9:W9"/>
    <mergeCell ref="R47:Z48"/>
    <mergeCell ref="F20:I21"/>
    <mergeCell ref="F22:I23"/>
    <mergeCell ref="J22:N23"/>
    <mergeCell ref="B26:E27"/>
    <mergeCell ref="F26:P27"/>
    <mergeCell ref="Q26:AA27"/>
    <mergeCell ref="F24:L25"/>
    <mergeCell ref="Z24:AB25"/>
    <mergeCell ref="B20:E25"/>
    <mergeCell ref="B12:E13"/>
    <mergeCell ref="B14:E15"/>
    <mergeCell ref="F16:AA17"/>
    <mergeCell ref="I14:R15"/>
    <mergeCell ref="K18:AA19"/>
    <mergeCell ref="S14:T15"/>
    <mergeCell ref="F18:J19"/>
    <mergeCell ref="F12:AI13"/>
    <mergeCell ref="AG16:AM17"/>
    <mergeCell ref="AJ12:AL13"/>
    <mergeCell ref="Q46:Y46"/>
    <mergeCell ref="AB46:AJ46"/>
    <mergeCell ref="AP32:AQ33"/>
    <mergeCell ref="R43:Z44"/>
    <mergeCell ref="B16:E19"/>
    <mergeCell ref="H14:H15"/>
    <mergeCell ref="B30:E31"/>
    <mergeCell ref="Q28:U29"/>
    <mergeCell ref="B28:E29"/>
    <mergeCell ref="F40:P40"/>
    <mergeCell ref="F41:G42"/>
    <mergeCell ref="F47:G48"/>
    <mergeCell ref="Q47:Q48"/>
    <mergeCell ref="AB34:AL37"/>
    <mergeCell ref="AM39:AP39"/>
    <mergeCell ref="AB40:AD40"/>
    <mergeCell ref="AN36:AN37"/>
    <mergeCell ref="AO36:AW37"/>
    <mergeCell ref="AQ39:AS39"/>
    <mergeCell ref="AT40:AY41"/>
    <mergeCell ref="F37:P37"/>
    <mergeCell ref="F29:P30"/>
    <mergeCell ref="AM38:AR38"/>
    <mergeCell ref="B32:E33"/>
    <mergeCell ref="Q34:AA37"/>
    <mergeCell ref="S32:X32"/>
    <mergeCell ref="Q33:T33"/>
    <mergeCell ref="B34:E51"/>
    <mergeCell ref="H41:P42"/>
    <mergeCell ref="AD32:AI32"/>
    <mergeCell ref="AC47:AK48"/>
    <mergeCell ref="AL47:AL48"/>
    <mergeCell ref="AT48:AY49"/>
    <mergeCell ref="AT46:AY47"/>
    <mergeCell ref="AT42:AY43"/>
    <mergeCell ref="AL42:AL43"/>
    <mergeCell ref="AC41:AK42"/>
    <mergeCell ref="S56:Z56"/>
    <mergeCell ref="AD56:AK56"/>
    <mergeCell ref="AI54:AK54"/>
    <mergeCell ref="X55:Z55"/>
    <mergeCell ref="Q40:S40"/>
    <mergeCell ref="AA42:AA43"/>
    <mergeCell ref="R41:Z42"/>
    <mergeCell ref="Q42:Q43"/>
    <mergeCell ref="AB42:AB43"/>
    <mergeCell ref="AA47:AA48"/>
    <mergeCell ref="J55:L55"/>
    <mergeCell ref="AT54:AY55"/>
    <mergeCell ref="AB55:AG55"/>
    <mergeCell ref="AI55:AK55"/>
    <mergeCell ref="AB54:AF54"/>
    <mergeCell ref="Q55:W55"/>
    <mergeCell ref="AD53:AK53"/>
    <mergeCell ref="R53:Y53"/>
    <mergeCell ref="Q52:W52"/>
    <mergeCell ref="J53:L53"/>
    <mergeCell ref="F56:H56"/>
    <mergeCell ref="J56:O56"/>
    <mergeCell ref="G55:I55"/>
    <mergeCell ref="G53:I53"/>
    <mergeCell ref="G54:I54"/>
    <mergeCell ref="J54:L54"/>
    <mergeCell ref="AM58:AS58"/>
    <mergeCell ref="AT58:AY58"/>
    <mergeCell ref="AG57:AL58"/>
    <mergeCell ref="R57:T58"/>
    <mergeCell ref="V57:AA58"/>
    <mergeCell ref="AC57:AE58"/>
    <mergeCell ref="AM56:AS56"/>
    <mergeCell ref="AT56:AY56"/>
    <mergeCell ref="AM57:AS57"/>
    <mergeCell ref="AT57:AY57"/>
    <mergeCell ref="B52:E56"/>
    <mergeCell ref="F52:H52"/>
    <mergeCell ref="X52:Z52"/>
    <mergeCell ref="AB52:AG52"/>
    <mergeCell ref="AI52:AK52"/>
    <mergeCell ref="AT52:AY53"/>
    <mergeCell ref="U61:U62"/>
    <mergeCell ref="V61:V62"/>
    <mergeCell ref="AG61:AG62"/>
    <mergeCell ref="B57:E58"/>
    <mergeCell ref="G57:I58"/>
    <mergeCell ref="J57:J58"/>
    <mergeCell ref="K57:P58"/>
    <mergeCell ref="P59:P60"/>
    <mergeCell ref="Q59:U60"/>
    <mergeCell ref="K59:O60"/>
    <mergeCell ref="AT59:AW60"/>
    <mergeCell ref="AR61:AR62"/>
    <mergeCell ref="AM59:AS60"/>
    <mergeCell ref="AV61:AV62"/>
    <mergeCell ref="AW61:AW62"/>
    <mergeCell ref="AT61:AT62"/>
    <mergeCell ref="AU61:AU62"/>
    <mergeCell ref="AI61:AI62"/>
    <mergeCell ref="AH61:AH62"/>
    <mergeCell ref="W61:W62"/>
    <mergeCell ref="X61:X62"/>
    <mergeCell ref="Y61:Y62"/>
    <mergeCell ref="Z61:Z62"/>
    <mergeCell ref="AC61:AE62"/>
    <mergeCell ref="AF61:AF62"/>
    <mergeCell ref="B61:E62"/>
    <mergeCell ref="G61:I62"/>
    <mergeCell ref="J61:J62"/>
    <mergeCell ref="K61:K62"/>
    <mergeCell ref="L61:L62"/>
    <mergeCell ref="M61:M62"/>
    <mergeCell ref="R61:T62"/>
    <mergeCell ref="F65:K65"/>
    <mergeCell ref="B59:E60"/>
    <mergeCell ref="AK61:AK62"/>
    <mergeCell ref="AO61:AQ62"/>
    <mergeCell ref="W59:Y60"/>
    <mergeCell ref="AB59:AF60"/>
    <mergeCell ref="AH59:AJ60"/>
    <mergeCell ref="G59:I60"/>
    <mergeCell ref="J59:J60"/>
    <mergeCell ref="AJ61:AJ62"/>
    <mergeCell ref="AX63:AY64"/>
    <mergeCell ref="AN66:AV66"/>
    <mergeCell ref="F67:K67"/>
    <mergeCell ref="Q67:W67"/>
    <mergeCell ref="AB67:AH67"/>
    <mergeCell ref="AM67:AS67"/>
    <mergeCell ref="G66:O66"/>
    <mergeCell ref="R66:Z66"/>
    <mergeCell ref="Y63:AA64"/>
    <mergeCell ref="AN63:AP64"/>
    <mergeCell ref="R68:Z68"/>
    <mergeCell ref="AR63:AT64"/>
    <mergeCell ref="AC68:AK68"/>
    <mergeCell ref="AC63:AE64"/>
    <mergeCell ref="AG63:AI64"/>
    <mergeCell ref="AJ63:AL64"/>
    <mergeCell ref="AN68:AV68"/>
    <mergeCell ref="AC66:AK66"/>
    <mergeCell ref="AB63:AB64"/>
    <mergeCell ref="AM65:AS65"/>
    <mergeCell ref="AM63:AM64"/>
    <mergeCell ref="V63:X64"/>
    <mergeCell ref="N61:N62"/>
    <mergeCell ref="AS61:AS62"/>
    <mergeCell ref="AM71:AP72"/>
    <mergeCell ref="AQ71:AS72"/>
    <mergeCell ref="AF69:AH70"/>
    <mergeCell ref="U69:W70"/>
    <mergeCell ref="AB69:AE70"/>
    <mergeCell ref="F71:I72"/>
    <mergeCell ref="J71:L72"/>
    <mergeCell ref="H73:J73"/>
    <mergeCell ref="H74:J74"/>
    <mergeCell ref="K73:M73"/>
    <mergeCell ref="O61:O62"/>
    <mergeCell ref="F69:I70"/>
    <mergeCell ref="J69:L70"/>
    <mergeCell ref="G68:O68"/>
    <mergeCell ref="N63:P64"/>
    <mergeCell ref="K77:M77"/>
    <mergeCell ref="H75:J75"/>
    <mergeCell ref="K75:M75"/>
    <mergeCell ref="S75:U75"/>
    <mergeCell ref="B73:E78"/>
    <mergeCell ref="K74:M74"/>
    <mergeCell ref="AG73:AI73"/>
    <mergeCell ref="AQ75:AS75"/>
    <mergeCell ref="AN75:AP75"/>
    <mergeCell ref="AN74:AP74"/>
    <mergeCell ref="AQ78:AW78"/>
    <mergeCell ref="AN77:AP77"/>
    <mergeCell ref="AQ77:AS77"/>
    <mergeCell ref="AG75:AI75"/>
    <mergeCell ref="AB79:AL84"/>
    <mergeCell ref="B79:E84"/>
    <mergeCell ref="AB85:AL85"/>
    <mergeCell ref="AM85:AY85"/>
    <mergeCell ref="AM79:AY84"/>
    <mergeCell ref="AQ73:AS73"/>
    <mergeCell ref="AN73:AP73"/>
    <mergeCell ref="AN78:AP78"/>
    <mergeCell ref="AG74:AI74"/>
    <mergeCell ref="AQ74:AS74"/>
    <mergeCell ref="Q69:T70"/>
    <mergeCell ref="H77:J77"/>
    <mergeCell ref="AM86:AY86"/>
    <mergeCell ref="B85:E85"/>
    <mergeCell ref="Q85:AA85"/>
    <mergeCell ref="F85:P85"/>
    <mergeCell ref="F79:P84"/>
    <mergeCell ref="Q79:AA84"/>
    <mergeCell ref="AB86:AL86"/>
    <mergeCell ref="AD73:AF73"/>
    <mergeCell ref="Q71:T72"/>
    <mergeCell ref="U71:W72"/>
    <mergeCell ref="AD74:AF74"/>
    <mergeCell ref="V75:X75"/>
    <mergeCell ref="V74:X74"/>
    <mergeCell ref="AD75:AF75"/>
    <mergeCell ref="S74:U74"/>
    <mergeCell ref="S73:U73"/>
    <mergeCell ref="AB71:AE72"/>
    <mergeCell ref="AF71:AH72"/>
    <mergeCell ref="B63:E68"/>
    <mergeCell ref="G63:I64"/>
    <mergeCell ref="K63:M64"/>
    <mergeCell ref="Q65:W65"/>
    <mergeCell ref="R63:T64"/>
    <mergeCell ref="B86:E86"/>
    <mergeCell ref="F86:P86"/>
    <mergeCell ref="Q86:AA86"/>
    <mergeCell ref="V73:X73"/>
    <mergeCell ref="B69:E72"/>
  </mergeCells>
  <conditionalFormatting sqref="F32:P33">
    <cfRule type="expression" priority="79" dxfId="42" stopIfTrue="1">
      <formula>$F$29="在宅"</formula>
    </cfRule>
  </conditionalFormatting>
  <conditionalFormatting sqref="F31:P31">
    <cfRule type="expression" priority="80" dxfId="65" stopIfTrue="1">
      <formula>$F$29="在宅"</formula>
    </cfRule>
  </conditionalFormatting>
  <conditionalFormatting sqref="AO36:AW37">
    <cfRule type="expression" priority="45" dxfId="40" stopIfTrue="1">
      <formula>$AO$34="その他"</formula>
    </cfRule>
    <cfRule type="expression" priority="46" dxfId="40" stopIfTrue="1">
      <formula>基本情報!#REF!="その他"</formula>
    </cfRule>
  </conditionalFormatting>
  <conditionalFormatting sqref="AT32:AX33">
    <cfRule type="expression" priority="43" dxfId="40" stopIfTrue="1">
      <formula>$AP$32="あり"</formula>
    </cfRule>
  </conditionalFormatting>
  <conditionalFormatting sqref="R43">
    <cfRule type="expression" priority="42" dxfId="40" stopIfTrue="1">
      <formula>$R$41="その他"</formula>
    </cfRule>
  </conditionalFormatting>
  <conditionalFormatting sqref="K59:O60">
    <cfRule type="expression" priority="40" dxfId="40" stopIfTrue="1">
      <formula>$G$59="あり"</formula>
    </cfRule>
  </conditionalFormatting>
  <conditionalFormatting sqref="AM14:AW15">
    <cfRule type="expression" priority="10" dxfId="24" stopIfTrue="1">
      <formula>$AM$14&lt;&gt;""</formula>
    </cfRule>
    <cfRule type="expression" priority="39" dxfId="44" stopIfTrue="1">
      <formula>$AM$14=""</formula>
    </cfRule>
  </conditionalFormatting>
  <conditionalFormatting sqref="R22:AB23">
    <cfRule type="expression" priority="38" dxfId="40" stopIfTrue="1">
      <formula>$J$22="条件付き可"</formula>
    </cfRule>
  </conditionalFormatting>
  <conditionalFormatting sqref="N63:P64">
    <cfRule type="expression" priority="37" dxfId="42" stopIfTrue="1">
      <formula>$G$63="なし"</formula>
    </cfRule>
  </conditionalFormatting>
  <conditionalFormatting sqref="AX17">
    <cfRule type="expression" priority="36" dxfId="40" stopIfTrue="1">
      <formula>$AQ$17&lt;&gt;""</formula>
    </cfRule>
  </conditionalFormatting>
  <conditionalFormatting sqref="AC43:AK44">
    <cfRule type="expression" priority="63" dxfId="40" stopIfTrue="1">
      <formula>$AC$41="その他"</formula>
    </cfRule>
  </conditionalFormatting>
  <conditionalFormatting sqref="K18:AA19">
    <cfRule type="cellIs" priority="1" dxfId="66" operator="equal" stopIfTrue="1">
      <formula>0</formula>
    </cfRule>
    <cfRule type="expression" priority="5" dxfId="24" stopIfTrue="1">
      <formula>$K$18&lt;&gt;""</formula>
    </cfRule>
    <cfRule type="expression" priority="28" dxfId="67" stopIfTrue="1">
      <formula>OR($K$18=0,$K$18="")</formula>
    </cfRule>
  </conditionalFormatting>
  <conditionalFormatting sqref="Q26:AA27">
    <cfRule type="expression" priority="21" dxfId="68" stopIfTrue="1">
      <formula>$BA$28&lt;0</formula>
    </cfRule>
  </conditionalFormatting>
  <conditionalFormatting sqref="AB26:AL27">
    <cfRule type="expression" priority="19" dxfId="68" stopIfTrue="1">
      <formula>$BA$29&lt;0</formula>
    </cfRule>
  </conditionalFormatting>
  <conditionalFormatting sqref="I14:R15">
    <cfRule type="expression" priority="15" dxfId="24" stopIfTrue="1">
      <formula>$I$14&lt;&gt;""</formula>
    </cfRule>
    <cfRule type="expression" priority="16" dxfId="23" stopIfTrue="1">
      <formula>$I$14=""</formula>
    </cfRule>
  </conditionalFormatting>
  <conditionalFormatting sqref="F16:AA17">
    <cfRule type="expression" priority="13" dxfId="24" stopIfTrue="1">
      <formula>$F$16&lt;&gt;""</formula>
    </cfRule>
    <cfRule type="expression" priority="14" dxfId="23" stopIfTrue="1">
      <formula>$F$16=""</formula>
    </cfRule>
  </conditionalFormatting>
  <conditionalFormatting sqref="AF14:AH15">
    <cfRule type="expression" priority="11" dxfId="24" stopIfTrue="1">
      <formula>$AF$14&lt;&gt;""</formula>
    </cfRule>
    <cfRule type="expression" priority="12" dxfId="23" stopIfTrue="1">
      <formula>$AF$14=""</formula>
    </cfRule>
  </conditionalFormatting>
  <conditionalFormatting sqref="AG16:AM17">
    <cfRule type="expression" priority="8" dxfId="24" stopIfTrue="1">
      <formula>$AG$16&lt;&gt;""</formula>
    </cfRule>
    <cfRule type="expression" priority="9" dxfId="23" stopIfTrue="1">
      <formula>$AG$16=""</formula>
    </cfRule>
  </conditionalFormatting>
  <conditionalFormatting sqref="AT16:AW17">
    <cfRule type="expression" priority="6" dxfId="24" stopIfTrue="1">
      <formula>$AT$16&lt;&gt;""</formula>
    </cfRule>
    <cfRule type="expression" priority="7" dxfId="23" stopIfTrue="1">
      <formula>$AT$16=""</formula>
    </cfRule>
  </conditionalFormatting>
  <conditionalFormatting sqref="AG18:AW19">
    <cfRule type="expression" priority="2" dxfId="24" stopIfTrue="1">
      <formula>$AG$18&lt;&gt;""</formula>
    </cfRule>
    <cfRule type="expression" priority="3" dxfId="23" stopIfTrue="1">
      <formula>$AG$18=""</formula>
    </cfRule>
  </conditionalFormatting>
  <dataValidations count="34">
    <dataValidation allowBlank="1" showInputMessage="1" imeMode="off" sqref="AG28:AG29 V28:V29 AS28:AS29"/>
    <dataValidation type="list" allowBlank="1" showInputMessage="1" showErrorMessage="1" sqref="AQ77:AS77">
      <formula1>"不変,改善,悪化"</formula1>
    </dataValidation>
    <dataValidation type="list" allowBlank="1" showInputMessage="1" showErrorMessage="1" sqref="AA20:AB21">
      <formula1>"良,不良"</formula1>
    </dataValidation>
    <dataValidation type="list" allowBlank="1" showInputMessage="1" showErrorMessage="1" sqref="AO34:AW35 F29:P30">
      <formula1>生活の場</formula1>
    </dataValidation>
    <dataValidation type="list" allowBlank="1" showInputMessage="1" showErrorMessage="1" sqref="AB9:AD11">
      <formula1>"男性,女性"</formula1>
    </dataValidation>
    <dataValidation type="list" allowBlank="1" showInputMessage="1" showErrorMessage="1" sqref="AG57:AL58">
      <formula1>"終了可,継続（生活期へ）"</formula1>
    </dataValidation>
    <dataValidation type="list" allowBlank="1" showInputMessage="1" showErrorMessage="1" sqref="V57:AA58">
      <formula1>"終了可,継続（回復期へ）,継続（生活期へ）"</formula1>
    </dataValidation>
    <dataValidation type="list" allowBlank="1" showInputMessage="1" showErrorMessage="1" sqref="J55:L55">
      <formula1>"洋式,和式"</formula1>
    </dataValidation>
    <dataValidation type="list" allowBlank="1" showInputMessage="1" showErrorMessage="1" sqref="J54:L54">
      <formula1>"ベッド,布団"</formula1>
    </dataValidation>
    <dataValidation type="list" allowBlank="1" showInputMessage="1" showErrorMessage="1" sqref="AI54:AK54">
      <formula1>"済,未"</formula1>
    </dataValidation>
    <dataValidation type="list" allowBlank="1" showInputMessage="1" showErrorMessage="1" sqref="K77:M77">
      <formula1>"右,左"</formula1>
    </dataValidation>
    <dataValidation type="list" allowBlank="1" showInputMessage="1" showErrorMessage="1" sqref="AT59:AW60">
      <formula1>"復職,転職,無職"</formula1>
    </dataValidation>
    <dataValidation type="list" allowBlank="1" showInputMessage="1" showErrorMessage="1" sqref="AX17">
      <formula1>$DC$16:$DC$17</formula1>
    </dataValidation>
    <dataValidation type="list" allowBlank="1" showInputMessage="1" showErrorMessage="1" sqref="AQ39:AS39">
      <formula1>"予防,介護"</formula1>
    </dataValidation>
    <dataValidation type="list" allowBlank="1" showInputMessage="1" showErrorMessage="1" sqref="K57:P58">
      <formula1>"病院リハ,通所リハ,訪問リハ"</formula1>
    </dataValidation>
    <dataValidation errorStyle="warning" type="textLength" operator="equal" allowBlank="1" showInputMessage="1" showErrorMessage="1" errorTitle="文字数チェック" error="コードは 8文字 で入力下さい。" imeMode="off" sqref="F9:J11">
      <formula1>8</formula1>
    </dataValidation>
    <dataValidation type="list" allowBlank="1" showInputMessage="1" imeMode="hiragana" sqref="S32:X32">
      <formula1>"脳神経外科,脳神経内科,内科"</formula1>
    </dataValidation>
    <dataValidation type="list" allowBlank="1" showInputMessage="1" sqref="AD32:AI32">
      <formula1>"脳神経外科,脳神経内科,内科"</formula1>
    </dataValidation>
    <dataValidation type="list" allowBlank="1" showInputMessage="1" sqref="R47:Z48 AC47:AK48">
      <formula1>医療機関</formula1>
    </dataValidation>
    <dataValidation type="list" allowBlank="1" showInputMessage="1" sqref="Z24:AB25">
      <formula1>親族</formula1>
    </dataValidation>
    <dataValidation type="list" allowBlank="1" showInputMessage="1" showErrorMessage="1" sqref="S20:U21">
      <formula1>親族</formula1>
    </dataValidation>
    <dataValidation type="list" allowBlank="1" showInputMessage="1" showErrorMessage="1" sqref="R41:Z42 AC41:AK42">
      <formula1>退院先</formula1>
    </dataValidation>
    <dataValidation type="list" allowBlank="1" showInputMessage="1" showErrorMessage="1" sqref="R43:Z44 AC43:AK44">
      <formula1>$EB$19:$EB$25</formula1>
    </dataValidation>
    <dataValidation type="list" allowBlank="1" showInputMessage="1" showErrorMessage="1" sqref="G57:I58 R57:T58 AC57:AE58">
      <formula1>"実施あり,実施なし"</formula1>
    </dataValidation>
    <dataValidation type="list" allowBlank="1" showInputMessage="1" showErrorMessage="1" sqref="H41:P50">
      <formula1>利用サービス</formula1>
    </dataValidation>
    <dataValidation type="date" operator="greaterThanOrEqual" allowBlank="1" showInputMessage="1" showErrorMessage="1" errorTitle="入力注意" error="入力された日付が不正です。" sqref="Q28:U29 W28:AA29 AB28:AF29 AH28:AL29 AM28:AR29 AT28:AY29 F85:AY85">
      <formula1>39630</formula1>
    </dataValidation>
    <dataValidation type="list" allowBlank="1" showInputMessage="1" showErrorMessage="1" sqref="J20:L21 AP32:AQ33 X52:Z52 AI52:AK52 J53:L53 AI55:AK55 X55:Z55 G59:I60 W59:Y60 AH59:AJ60 G61:I62 R61:T62 AC61:AE62 AO61:AQ62">
      <formula1>"あり,なし"</formula1>
    </dataValidation>
    <dataValidation type="list" allowBlank="1" showInputMessage="1" showErrorMessage="1" sqref="J22:N23">
      <formula1>介護力</formula1>
    </dataValidation>
    <dataValidation type="list" allowBlank="1" showInputMessage="1" showErrorMessage="1" sqref="Q30:AY31">
      <formula1>医療機関</formula1>
    </dataValidation>
    <dataValidation type="list" allowBlank="1" showInputMessage="1" showErrorMessage="1" sqref="G63:I64 R63:T64 AC63:AE64 AN63:AP64">
      <formula1>"あり,なし,総合事業,申請中"</formula1>
    </dataValidation>
    <dataValidation type="list" allowBlank="1" showInputMessage="1" showErrorMessage="1" sqref="N63:P64 Y63:AA64 AJ63:AL64 AU63:AW64">
      <formula1>要介護度</formula1>
    </dataValidation>
    <dataValidation type="list" allowBlank="1" showInputMessage="1" showErrorMessage="1" sqref="J69:L70 U69:W70 AF69:AH70 AQ69:AS70">
      <formula1>障害自立度</formula1>
    </dataValidation>
    <dataValidation type="list" allowBlank="1" showInputMessage="1" showErrorMessage="1" sqref="J71:L72 U71:W72 AF71:AH72 AQ71:AS72">
      <formula1>認知症自立度</formula1>
    </dataValidation>
    <dataValidation type="list" allowBlank="1" showInputMessage="1" showErrorMessage="1" sqref="K73:M75 V73:X75 AG73:AI75 AQ73:AS75">
      <formula1>"自立,介助"</formula1>
    </dataValidation>
  </dataValidations>
  <printOptions/>
  <pageMargins left="0.7086614173228347" right="0.15748031496062992" top="0.7480314960629921" bottom="0.15748031496062992" header="0.31496062992125984" footer="0.31496062992125984"/>
  <pageSetup fitToHeight="1" fitToWidth="1" horizontalDpi="600" verticalDpi="600" orientation="portrait" paperSize="9" scale="61" r:id="rId4"/>
  <headerFooter alignWithMargins="0">
    <oddHeader>&amp;C
</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B1:DB96"/>
  <sheetViews>
    <sheetView showGridLines="0" zoomScale="90" zoomScaleNormal="90" zoomScalePageLayoutView="0" workbookViewId="0" topLeftCell="A1">
      <selection activeCell="AR10" sqref="AR10:AT11"/>
    </sheetView>
  </sheetViews>
  <sheetFormatPr defaultColWidth="9.00390625" defaultRowHeight="13.5"/>
  <cols>
    <col min="1" max="1" width="3.75390625" style="1" customWidth="1"/>
    <col min="2" max="50" width="3.50390625" style="1" customWidth="1"/>
    <col min="51" max="89" width="3.125" style="1" customWidth="1"/>
    <col min="90" max="90" width="10.50390625" style="1" customWidth="1"/>
    <col min="91" max="91" width="3.125" style="1" customWidth="1"/>
    <col min="92" max="92" width="8.125" style="1" customWidth="1"/>
    <col min="93" max="94" width="9.00390625" style="1" customWidth="1"/>
    <col min="95" max="95" width="2.375" style="1" customWidth="1"/>
    <col min="96" max="96" width="18.125" style="1" customWidth="1"/>
    <col min="97" max="97" width="9.00390625" style="1" customWidth="1"/>
    <col min="98" max="98" width="3.375" style="1" customWidth="1"/>
    <col min="99" max="99" width="15.00390625" style="1" customWidth="1"/>
    <col min="100" max="100" width="9.00390625" style="1" customWidth="1"/>
    <col min="101" max="101" width="3.00390625" style="1" customWidth="1"/>
    <col min="102" max="102" width="13.50390625" style="1" bestFit="1" customWidth="1"/>
    <col min="103" max="103" width="9.00390625" style="1" customWidth="1"/>
    <col min="104" max="104" width="2.375" style="1" customWidth="1"/>
    <col min="105" max="105" width="15.875" style="1" bestFit="1" customWidth="1"/>
    <col min="106" max="106" width="9.00390625" style="1" customWidth="1"/>
    <col min="107" max="107" width="2.625" style="1" customWidth="1"/>
    <col min="108" max="108" width="22.625" style="1" customWidth="1"/>
    <col min="109" max="109" width="9.00390625" style="1" customWidth="1"/>
    <col min="110" max="110" width="2.875" style="1" customWidth="1"/>
    <col min="111" max="111" width="18.375" style="1" bestFit="1" customWidth="1"/>
    <col min="112" max="112" width="9.125" style="1" customWidth="1"/>
    <col min="113" max="16384" width="9.00390625" style="1" customWidth="1"/>
  </cols>
  <sheetData>
    <row r="1" ht="16.5" customHeight="1">
      <c r="AT1" s="46"/>
    </row>
    <row r="2" spans="26:50" ht="16.5" customHeight="1">
      <c r="Z2" s="1592"/>
      <c r="AA2" s="1593"/>
      <c r="AB2" s="1575" t="s">
        <v>766</v>
      </c>
      <c r="AC2" s="1576"/>
      <c r="AD2" s="1576"/>
      <c r="AE2" s="1576"/>
      <c r="AF2" s="1576"/>
      <c r="AG2" s="1576"/>
      <c r="AH2" s="1576"/>
      <c r="AI2" s="1576"/>
      <c r="AJ2" s="1576"/>
      <c r="AK2" s="1576"/>
      <c r="AL2" s="1576"/>
      <c r="AM2" s="1576"/>
      <c r="AN2" s="1576"/>
      <c r="AO2" s="1576"/>
      <c r="AP2" s="1576"/>
      <c r="AQ2" s="1576"/>
      <c r="AR2" s="1576"/>
      <c r="AS2" s="1576"/>
      <c r="AT2" s="1576"/>
      <c r="AU2" s="1576"/>
      <c r="AV2" s="1576"/>
      <c r="AW2" s="1576"/>
      <c r="AX2" s="1576"/>
    </row>
    <row r="3" spans="26:50" ht="16.5" customHeight="1">
      <c r="Z3" s="1594"/>
      <c r="AA3" s="1595"/>
      <c r="AB3" s="1575"/>
      <c r="AC3" s="1576"/>
      <c r="AD3" s="1576"/>
      <c r="AE3" s="1576"/>
      <c r="AF3" s="1576"/>
      <c r="AG3" s="1576"/>
      <c r="AH3" s="1576"/>
      <c r="AI3" s="1576"/>
      <c r="AJ3" s="1576"/>
      <c r="AK3" s="1576"/>
      <c r="AL3" s="1576"/>
      <c r="AM3" s="1576"/>
      <c r="AN3" s="1576"/>
      <c r="AO3" s="1576"/>
      <c r="AP3" s="1576"/>
      <c r="AQ3" s="1576"/>
      <c r="AR3" s="1576"/>
      <c r="AS3" s="1576"/>
      <c r="AT3" s="1576"/>
      <c r="AU3" s="1576"/>
      <c r="AV3" s="1576"/>
      <c r="AW3" s="1576"/>
      <c r="AX3" s="1576"/>
    </row>
    <row r="4" spans="28:47" ht="16.5" customHeight="1">
      <c r="AB4" s="47"/>
      <c r="AC4" s="47"/>
      <c r="AD4" s="47"/>
      <c r="AE4" s="47"/>
      <c r="AF4" s="47"/>
      <c r="AG4" s="47"/>
      <c r="AH4" s="47"/>
      <c r="AI4" s="47"/>
      <c r="AJ4" s="47"/>
      <c r="AK4" s="47"/>
      <c r="AL4" s="47"/>
      <c r="AM4" s="47"/>
      <c r="AN4" s="47"/>
      <c r="AO4" s="47"/>
      <c r="AP4" s="47"/>
      <c r="AQ4" s="47"/>
      <c r="AR4" s="47"/>
      <c r="AS4" s="47"/>
      <c r="AT4" s="47"/>
      <c r="AU4" s="47"/>
    </row>
    <row r="5" spans="2:50" ht="16.5" customHeight="1">
      <c r="B5" s="1398" t="s">
        <v>232</v>
      </c>
      <c r="C5" s="1398"/>
      <c r="D5" s="1398"/>
      <c r="E5" s="1398"/>
      <c r="F5" s="1398"/>
      <c r="G5" s="1398"/>
      <c r="H5" s="1398"/>
      <c r="I5" s="1398"/>
      <c r="J5" s="1398"/>
      <c r="K5" s="1398"/>
      <c r="L5" s="139"/>
      <c r="M5" s="139"/>
      <c r="N5" s="139"/>
      <c r="O5" s="140"/>
      <c r="P5" s="140"/>
      <c r="Q5" s="140"/>
      <c r="R5" s="140"/>
      <c r="S5" s="140"/>
      <c r="T5" s="140"/>
      <c r="U5" s="140"/>
      <c r="V5" s="140"/>
      <c r="W5" s="140"/>
      <c r="X5" s="140"/>
      <c r="Y5" s="140"/>
      <c r="Z5" s="1583"/>
      <c r="AA5" s="1583"/>
      <c r="AB5" s="1596" t="s">
        <v>1300</v>
      </c>
      <c r="AC5" s="1597"/>
      <c r="AD5" s="1597"/>
      <c r="AE5" s="1597"/>
      <c r="AF5" s="1597"/>
      <c r="AG5" s="1597"/>
      <c r="AH5" s="1597"/>
      <c r="AI5" s="1597"/>
      <c r="AJ5" s="1597"/>
      <c r="AK5" s="1597"/>
      <c r="AL5" s="1597"/>
      <c r="AM5" s="1597"/>
      <c r="AN5" s="1598"/>
      <c r="AO5" s="1591"/>
      <c r="AP5" s="1591"/>
      <c r="AQ5" s="1596" t="s">
        <v>1197</v>
      </c>
      <c r="AR5" s="1597"/>
      <c r="AS5" s="1597"/>
      <c r="AT5" s="1597"/>
      <c r="AU5" s="1597"/>
      <c r="AV5" s="1597"/>
      <c r="AW5" s="1597"/>
      <c r="AX5" s="1597"/>
    </row>
    <row r="6" spans="2:50" ht="16.5" customHeight="1">
      <c r="B6" s="1398"/>
      <c r="C6" s="1398"/>
      <c r="D6" s="1398"/>
      <c r="E6" s="1398"/>
      <c r="F6" s="1398"/>
      <c r="G6" s="1398"/>
      <c r="H6" s="1398"/>
      <c r="I6" s="1398"/>
      <c r="J6" s="1398"/>
      <c r="K6" s="1398"/>
      <c r="L6" s="1368" t="s">
        <v>1703</v>
      </c>
      <c r="M6" s="1368"/>
      <c r="N6" s="1368"/>
      <c r="O6" s="1368"/>
      <c r="P6" s="1368"/>
      <c r="Q6" s="1368"/>
      <c r="R6" s="1368"/>
      <c r="S6" s="1368"/>
      <c r="T6" s="1368"/>
      <c r="U6" s="1368"/>
      <c r="V6" s="1368"/>
      <c r="W6" s="1368"/>
      <c r="X6" s="1368"/>
      <c r="Y6" s="1368"/>
      <c r="Z6" s="1584"/>
      <c r="AA6" s="1584"/>
      <c r="AB6" s="1596"/>
      <c r="AC6" s="1597"/>
      <c r="AD6" s="1597"/>
      <c r="AE6" s="1597"/>
      <c r="AF6" s="1597"/>
      <c r="AG6" s="1597"/>
      <c r="AH6" s="1597"/>
      <c r="AI6" s="1597"/>
      <c r="AJ6" s="1597"/>
      <c r="AK6" s="1597"/>
      <c r="AL6" s="1597"/>
      <c r="AM6" s="1597"/>
      <c r="AN6" s="1598"/>
      <c r="AO6" s="1591"/>
      <c r="AP6" s="1591"/>
      <c r="AQ6" s="1596"/>
      <c r="AR6" s="1597"/>
      <c r="AS6" s="1597"/>
      <c r="AT6" s="1597"/>
      <c r="AU6" s="1597"/>
      <c r="AV6" s="1597"/>
      <c r="AW6" s="1597"/>
      <c r="AX6" s="1597"/>
    </row>
    <row r="7" spans="2:25" ht="16.5" customHeight="1" thickBot="1">
      <c r="B7" s="1399"/>
      <c r="C7" s="1399"/>
      <c r="D7" s="1399"/>
      <c r="E7" s="1399"/>
      <c r="F7" s="1399"/>
      <c r="G7" s="1399"/>
      <c r="H7" s="1399"/>
      <c r="I7" s="1399"/>
      <c r="J7" s="1399"/>
      <c r="K7" s="1399"/>
      <c r="L7" s="1368"/>
      <c r="M7" s="1368"/>
      <c r="N7" s="1368"/>
      <c r="O7" s="1368"/>
      <c r="P7" s="1368"/>
      <c r="Q7" s="1368"/>
      <c r="R7" s="1368"/>
      <c r="S7" s="1368"/>
      <c r="T7" s="1368"/>
      <c r="U7" s="1368"/>
      <c r="V7" s="1368"/>
      <c r="W7" s="1368"/>
      <c r="X7" s="1368"/>
      <c r="Y7" s="1368"/>
    </row>
    <row r="8" spans="2:97" ht="16.5" customHeight="1">
      <c r="B8" s="1369" t="s">
        <v>1198</v>
      </c>
      <c r="C8" s="1504"/>
      <c r="D8" s="1370"/>
      <c r="E8" s="1379">
        <f>IF('基本情報'!N10="","",'基本情報'!N10)</f>
      </c>
      <c r="F8" s="1380"/>
      <c r="G8" s="1380"/>
      <c r="H8" s="1380"/>
      <c r="I8" s="1380"/>
      <c r="J8" s="1380"/>
      <c r="K8" s="1380"/>
      <c r="L8" s="1381"/>
      <c r="M8" s="1369" t="s">
        <v>1001</v>
      </c>
      <c r="N8" s="1370"/>
      <c r="O8" s="1379">
        <f>IF('基本情報'!AB9="","",'基本情報'!AB9)</f>
      </c>
      <c r="P8" s="1381"/>
      <c r="Q8" s="1466" t="s">
        <v>1096</v>
      </c>
      <c r="R8" s="1467"/>
      <c r="S8" s="1468"/>
      <c r="T8" s="1373">
        <f>IF('基本情報'!AJ9="","",'基本情報'!AJ9)</f>
      </c>
      <c r="U8" s="1374"/>
      <c r="V8" s="1374"/>
      <c r="W8" s="1374"/>
      <c r="X8" s="1374"/>
      <c r="Y8" s="1375"/>
      <c r="Z8" s="1369" t="s">
        <v>700</v>
      </c>
      <c r="AA8" s="1370"/>
      <c r="AB8" s="1394">
        <f>IF('基本情報'!AV9="","",'基本情報'!AV9)</f>
      </c>
      <c r="AC8" s="1395"/>
      <c r="AD8" s="1599" t="s">
        <v>1097</v>
      </c>
      <c r="AE8" s="1585"/>
      <c r="AF8" s="1586"/>
      <c r="AG8" s="1586"/>
      <c r="AH8" s="1586"/>
      <c r="AI8" s="1587"/>
      <c r="AJ8" s="1369" t="s">
        <v>1199</v>
      </c>
      <c r="AK8" s="1504"/>
      <c r="AL8" s="1370"/>
      <c r="AM8" s="1577">
        <f>IF('入力ｼｰﾄ'!I6="","",'入力ｼｰﾄ'!I6)</f>
      </c>
      <c r="AN8" s="1578"/>
      <c r="AO8" s="1578"/>
      <c r="AP8" s="1579"/>
      <c r="AQ8" s="1369" t="s">
        <v>1156</v>
      </c>
      <c r="AR8" s="1504"/>
      <c r="AS8" s="1370"/>
      <c r="AT8" s="1577">
        <f>IF('入力ｼｰﾄ'!I7="","",'入力ｼｰﾄ'!I7)</f>
      </c>
      <c r="AU8" s="1578"/>
      <c r="AV8" s="1578"/>
      <c r="AW8" s="1578"/>
      <c r="AX8" s="1579"/>
      <c r="AY8" s="3"/>
      <c r="CS8"/>
    </row>
    <row r="9" spans="2:50" ht="16.5" customHeight="1" thickBot="1">
      <c r="B9" s="1371"/>
      <c r="C9" s="1505"/>
      <c r="D9" s="1372"/>
      <c r="E9" s="1382"/>
      <c r="F9" s="1383"/>
      <c r="G9" s="1383"/>
      <c r="H9" s="1383"/>
      <c r="I9" s="1383"/>
      <c r="J9" s="1383"/>
      <c r="K9" s="1383"/>
      <c r="L9" s="1384"/>
      <c r="M9" s="1371"/>
      <c r="N9" s="1372"/>
      <c r="O9" s="1382"/>
      <c r="P9" s="1384"/>
      <c r="Q9" s="1469"/>
      <c r="R9" s="1470"/>
      <c r="S9" s="1471"/>
      <c r="T9" s="1376"/>
      <c r="U9" s="1377"/>
      <c r="V9" s="1377"/>
      <c r="W9" s="1377"/>
      <c r="X9" s="1377"/>
      <c r="Y9" s="1378"/>
      <c r="Z9" s="1371"/>
      <c r="AA9" s="1372"/>
      <c r="AB9" s="1396"/>
      <c r="AC9" s="1397"/>
      <c r="AD9" s="1600"/>
      <c r="AE9" s="1588"/>
      <c r="AF9" s="1589"/>
      <c r="AG9" s="1589"/>
      <c r="AH9" s="1589"/>
      <c r="AI9" s="1590"/>
      <c r="AJ9" s="1371"/>
      <c r="AK9" s="1505"/>
      <c r="AL9" s="1372"/>
      <c r="AM9" s="1580"/>
      <c r="AN9" s="1581"/>
      <c r="AO9" s="1581"/>
      <c r="AP9" s="1582"/>
      <c r="AQ9" s="1371"/>
      <c r="AR9" s="1505"/>
      <c r="AS9" s="1372"/>
      <c r="AT9" s="1580"/>
      <c r="AU9" s="1581"/>
      <c r="AV9" s="1581"/>
      <c r="AW9" s="1581"/>
      <c r="AX9" s="1582"/>
    </row>
    <row r="10" spans="2:100" ht="17.25" customHeight="1">
      <c r="B10" s="1369" t="s">
        <v>1004</v>
      </c>
      <c r="C10" s="1504"/>
      <c r="D10" s="1370"/>
      <c r="E10" s="1506">
        <f>IF('基本情報'!F16="","",'基本情報'!F16)</f>
      </c>
      <c r="F10" s="1507"/>
      <c r="G10" s="1507"/>
      <c r="H10" s="1507"/>
      <c r="I10" s="1507"/>
      <c r="J10" s="1507"/>
      <c r="K10" s="1507"/>
      <c r="L10" s="1507"/>
      <c r="M10" s="1507"/>
      <c r="N10" s="1507"/>
      <c r="O10" s="1507"/>
      <c r="P10" s="1507"/>
      <c r="Q10" s="1507"/>
      <c r="R10" s="1507"/>
      <c r="S10" s="1508"/>
      <c r="T10" s="1541" t="s">
        <v>1290</v>
      </c>
      <c r="U10" s="1542"/>
      <c r="V10" s="1542"/>
      <c r="W10" s="1542"/>
      <c r="X10" s="1542"/>
      <c r="Y10" s="1542"/>
      <c r="Z10" s="1613" t="s">
        <v>1775</v>
      </c>
      <c r="AA10" s="1621">
        <v>44325</v>
      </c>
      <c r="AB10" s="1621"/>
      <c r="AC10" s="1621"/>
      <c r="AD10" s="1613" t="s">
        <v>1776</v>
      </c>
      <c r="AE10" s="1615">
        <v>0.6430555555555556</v>
      </c>
      <c r="AF10" s="1616"/>
      <c r="AG10" s="1617"/>
      <c r="AH10" s="1601" t="s">
        <v>752</v>
      </c>
      <c r="AI10" s="1602"/>
      <c r="AJ10" s="1602"/>
      <c r="AK10" s="1602"/>
      <c r="AL10" s="1602"/>
      <c r="AM10" s="1613" t="s">
        <v>1775</v>
      </c>
      <c r="AN10" s="1621">
        <v>44326</v>
      </c>
      <c r="AO10" s="1621"/>
      <c r="AP10" s="1621"/>
      <c r="AQ10" s="1613" t="s">
        <v>1776</v>
      </c>
      <c r="AR10" s="1615"/>
      <c r="AS10" s="1616"/>
      <c r="AT10" s="1617"/>
      <c r="AU10" s="1605" t="s">
        <v>548</v>
      </c>
      <c r="AV10" s="1606"/>
      <c r="AW10" s="1609">
        <f>_xlfn.IFERROR(IF(AZ11&lt;AZ10,"入力不足",(AZ11-AZ10)),"")</f>
      </c>
      <c r="AX10" s="1610"/>
      <c r="AZ10" s="1620">
        <f>IF(OR(AA10="",AE10=""),"",AA10+AE10)</f>
        <v>44325.643055555556</v>
      </c>
      <c r="BA10" s="1620"/>
      <c r="BB10" s="1620"/>
      <c r="BC10" s="1620"/>
      <c r="BD10" s="247"/>
      <c r="BE10" s="247"/>
      <c r="BF10" s="247"/>
      <c r="CU10"/>
      <c r="CV10"/>
    </row>
    <row r="11" spans="2:100" ht="17.25" customHeight="1" thickBot="1">
      <c r="B11" s="1371"/>
      <c r="C11" s="1505"/>
      <c r="D11" s="1372"/>
      <c r="E11" s="1509"/>
      <c r="F11" s="1510"/>
      <c r="G11" s="1510"/>
      <c r="H11" s="1510"/>
      <c r="I11" s="1510"/>
      <c r="J11" s="1510"/>
      <c r="K11" s="1510"/>
      <c r="L11" s="1510"/>
      <c r="M11" s="1510"/>
      <c r="N11" s="1510"/>
      <c r="O11" s="1510"/>
      <c r="P11" s="1510"/>
      <c r="Q11" s="1510"/>
      <c r="R11" s="1510"/>
      <c r="S11" s="1511"/>
      <c r="T11" s="1543"/>
      <c r="U11" s="1544"/>
      <c r="V11" s="1544"/>
      <c r="W11" s="1544"/>
      <c r="X11" s="1544"/>
      <c r="Y11" s="1544"/>
      <c r="Z11" s="1614"/>
      <c r="AA11" s="1622"/>
      <c r="AB11" s="1622"/>
      <c r="AC11" s="1622"/>
      <c r="AD11" s="1614"/>
      <c r="AE11" s="1618"/>
      <c r="AF11" s="1618"/>
      <c r="AG11" s="1619"/>
      <c r="AH11" s="1603"/>
      <c r="AI11" s="1604"/>
      <c r="AJ11" s="1604"/>
      <c r="AK11" s="1604"/>
      <c r="AL11" s="1604"/>
      <c r="AM11" s="1614"/>
      <c r="AN11" s="1622"/>
      <c r="AO11" s="1622"/>
      <c r="AP11" s="1622"/>
      <c r="AQ11" s="1614"/>
      <c r="AR11" s="1618"/>
      <c r="AS11" s="1618"/>
      <c r="AT11" s="1619"/>
      <c r="AU11" s="1607"/>
      <c r="AV11" s="1608"/>
      <c r="AW11" s="1611"/>
      <c r="AX11" s="1612"/>
      <c r="AZ11" s="1620">
        <f>IF(OR(AN10="",AR10=""),"",AN10+AR10)</f>
      </c>
      <c r="BA11" s="1620"/>
      <c r="BB11" s="1620"/>
      <c r="BC11" s="1620"/>
      <c r="BD11" s="247"/>
      <c r="BE11" s="247"/>
      <c r="BF11" s="247"/>
      <c r="CU11"/>
      <c r="CV11"/>
    </row>
    <row r="12" spans="2:100" ht="15.75" customHeight="1" thickBot="1">
      <c r="B12" s="1472" t="s">
        <v>1200</v>
      </c>
      <c r="C12" s="1473"/>
      <c r="D12" s="1474"/>
      <c r="E12" s="1481" t="str">
        <f>IF('入力ｼｰﾄ'!I18="","",'入力ｼｰﾄ'!I18)</f>
        <v>特記すべき事なし
</v>
      </c>
      <c r="F12" s="1482"/>
      <c r="G12" s="1482"/>
      <c r="H12" s="1482"/>
      <c r="I12" s="1482"/>
      <c r="J12" s="1482"/>
      <c r="K12" s="1482"/>
      <c r="L12" s="1482"/>
      <c r="M12" s="1482"/>
      <c r="N12" s="1482"/>
      <c r="O12" s="1482"/>
      <c r="P12" s="1482"/>
      <c r="Q12" s="1482"/>
      <c r="R12" s="1482"/>
      <c r="S12" s="1482"/>
      <c r="T12" s="1483"/>
      <c r="U12" s="1490" t="s">
        <v>1201</v>
      </c>
      <c r="V12" s="1491"/>
      <c r="W12" s="1491"/>
      <c r="X12" s="1491"/>
      <c r="Y12" s="1491"/>
      <c r="Z12" s="1491"/>
      <c r="AA12" s="1491"/>
      <c r="AB12" s="1491"/>
      <c r="AC12" s="1491"/>
      <c r="AD12" s="1492"/>
      <c r="AE12" s="1490" t="s">
        <v>1202</v>
      </c>
      <c r="AF12" s="1491"/>
      <c r="AG12" s="1491"/>
      <c r="AH12" s="1491"/>
      <c r="AI12" s="1491"/>
      <c r="AJ12" s="1512"/>
      <c r="AK12" s="1512"/>
      <c r="AL12" s="1512"/>
      <c r="AM12" s="1512"/>
      <c r="AN12" s="1513"/>
      <c r="AO12" s="1535" t="s">
        <v>1203</v>
      </c>
      <c r="AP12" s="1536"/>
      <c r="AQ12" s="1536"/>
      <c r="AR12" s="1537"/>
      <c r="AS12" s="1537"/>
      <c r="AT12" s="1537"/>
      <c r="AU12" s="1537"/>
      <c r="AV12" s="1537"/>
      <c r="AW12" s="1537"/>
      <c r="AX12" s="1538"/>
      <c r="BA12" s="247"/>
      <c r="BB12" s="247"/>
      <c r="BC12" s="247"/>
      <c r="BD12" s="247"/>
      <c r="BE12" s="247"/>
      <c r="BF12" s="247"/>
      <c r="CO12"/>
      <c r="CP12"/>
      <c r="CR12"/>
      <c r="CS12"/>
      <c r="CU12"/>
      <c r="CV12"/>
    </row>
    <row r="13" spans="2:100" ht="15.75" customHeight="1">
      <c r="B13" s="1475"/>
      <c r="C13" s="1476"/>
      <c r="D13" s="1477"/>
      <c r="E13" s="1484"/>
      <c r="F13" s="1485"/>
      <c r="G13" s="1485"/>
      <c r="H13" s="1485"/>
      <c r="I13" s="1485"/>
      <c r="J13" s="1485"/>
      <c r="K13" s="1485"/>
      <c r="L13" s="1485"/>
      <c r="M13" s="1485"/>
      <c r="N13" s="1485"/>
      <c r="O13" s="1485"/>
      <c r="P13" s="1485"/>
      <c r="Q13" s="1485"/>
      <c r="R13" s="1485"/>
      <c r="S13" s="1485"/>
      <c r="T13" s="1486"/>
      <c r="U13" s="1496"/>
      <c r="V13" s="1497"/>
      <c r="W13" s="1497"/>
      <c r="X13" s="1497"/>
      <c r="Y13" s="1497"/>
      <c r="Z13" s="1497"/>
      <c r="AA13" s="1497"/>
      <c r="AB13" s="1497"/>
      <c r="AC13" s="1497"/>
      <c r="AD13" s="1498"/>
      <c r="AE13" s="1523"/>
      <c r="AF13" s="1524"/>
      <c r="AG13" s="1524"/>
      <c r="AH13" s="1524"/>
      <c r="AI13" s="1524"/>
      <c r="AJ13" s="1524"/>
      <c r="AK13" s="1524"/>
      <c r="AL13" s="1524"/>
      <c r="AM13" s="1524"/>
      <c r="AN13" s="1525"/>
      <c r="AO13" s="1523"/>
      <c r="AP13" s="1524"/>
      <c r="AQ13" s="1524"/>
      <c r="AR13" s="1524"/>
      <c r="AS13" s="1524"/>
      <c r="AT13" s="1524"/>
      <c r="AU13" s="1524"/>
      <c r="AV13" s="1524"/>
      <c r="AW13" s="1524"/>
      <c r="AX13" s="1525"/>
      <c r="BB13" s="248"/>
      <c r="BC13" s="248"/>
      <c r="BD13" s="248"/>
      <c r="BE13" s="248"/>
      <c r="CO13"/>
      <c r="CP13"/>
      <c r="CR13"/>
      <c r="CS13"/>
      <c r="CU13"/>
      <c r="CV13"/>
    </row>
    <row r="14" spans="2:100" ht="15.75" customHeight="1" thickBot="1">
      <c r="B14" s="1478"/>
      <c r="C14" s="1479"/>
      <c r="D14" s="1480"/>
      <c r="E14" s="1487"/>
      <c r="F14" s="1488"/>
      <c r="G14" s="1488"/>
      <c r="H14" s="1488"/>
      <c r="I14" s="1488"/>
      <c r="J14" s="1488"/>
      <c r="K14" s="1488"/>
      <c r="L14" s="1488"/>
      <c r="M14" s="1488"/>
      <c r="N14" s="1488"/>
      <c r="O14" s="1488"/>
      <c r="P14" s="1488"/>
      <c r="Q14" s="1488"/>
      <c r="R14" s="1488"/>
      <c r="S14" s="1488"/>
      <c r="T14" s="1489"/>
      <c r="U14" s="1499"/>
      <c r="V14" s="1500"/>
      <c r="W14" s="1500"/>
      <c r="X14" s="1500"/>
      <c r="Y14" s="1500"/>
      <c r="Z14" s="1500"/>
      <c r="AA14" s="1500"/>
      <c r="AB14" s="1500"/>
      <c r="AC14" s="1500"/>
      <c r="AD14" s="1501"/>
      <c r="AE14" s="1526"/>
      <c r="AF14" s="1527"/>
      <c r="AG14" s="1527"/>
      <c r="AH14" s="1527"/>
      <c r="AI14" s="1527"/>
      <c r="AJ14" s="1527"/>
      <c r="AK14" s="1527"/>
      <c r="AL14" s="1527"/>
      <c r="AM14" s="1527"/>
      <c r="AN14" s="1528"/>
      <c r="AO14" s="1526"/>
      <c r="AP14" s="1527"/>
      <c r="AQ14" s="1527"/>
      <c r="AR14" s="1527"/>
      <c r="AS14" s="1527"/>
      <c r="AT14" s="1527"/>
      <c r="AU14" s="1527"/>
      <c r="AV14" s="1527"/>
      <c r="AW14" s="1527"/>
      <c r="AX14" s="1528"/>
      <c r="BB14" s="248"/>
      <c r="BC14" s="248"/>
      <c r="BD14" s="248"/>
      <c r="BE14" s="248"/>
      <c r="BF14" s="248"/>
      <c r="CO14"/>
      <c r="CP14"/>
      <c r="CR14"/>
      <c r="CS14"/>
      <c r="CU14"/>
      <c r="CV14"/>
    </row>
    <row r="15" spans="2:100" ht="16.5" customHeight="1">
      <c r="B15" s="1453" t="s">
        <v>701</v>
      </c>
      <c r="C15" s="1331"/>
      <c r="D15" s="1454"/>
      <c r="E15" s="1493"/>
      <c r="F15" s="1435"/>
      <c r="G15" s="1435"/>
      <c r="H15" s="1435"/>
      <c r="I15" s="1435"/>
      <c r="J15" s="1435"/>
      <c r="K15" s="1435"/>
      <c r="L15" s="1435"/>
      <c r="M15" s="1435"/>
      <c r="N15" s="1435"/>
      <c r="O15" s="1435"/>
      <c r="P15" s="1435"/>
      <c r="Q15" s="1435"/>
      <c r="R15" s="1435"/>
      <c r="S15" s="1435"/>
      <c r="T15" s="1435"/>
      <c r="U15" s="1435"/>
      <c r="V15" s="1435"/>
      <c r="W15" s="1435"/>
      <c r="X15" s="1435"/>
      <c r="Y15" s="1435"/>
      <c r="Z15" s="1435"/>
      <c r="AA15" s="1435"/>
      <c r="AB15" s="1435"/>
      <c r="AC15" s="1435"/>
      <c r="AD15" s="1435"/>
      <c r="AE15" s="1435"/>
      <c r="AF15" s="1436"/>
      <c r="AG15" s="1429" t="s">
        <v>765</v>
      </c>
      <c r="AH15" s="1430"/>
      <c r="AI15" s="1230" t="s">
        <v>736</v>
      </c>
      <c r="AJ15" s="1231"/>
      <c r="AK15" s="1231"/>
      <c r="AL15" s="1232"/>
      <c r="AM15" s="1450" t="s">
        <v>764</v>
      </c>
      <c r="AN15" s="1450"/>
      <c r="AO15" s="1450"/>
      <c r="AP15" s="1450"/>
      <c r="AQ15" s="1450"/>
      <c r="AR15" s="1451" t="s">
        <v>737</v>
      </c>
      <c r="AS15" s="1231"/>
      <c r="AT15" s="1231"/>
      <c r="AU15" s="1231"/>
      <c r="AV15" s="1231"/>
      <c r="AW15" s="1231"/>
      <c r="AX15" s="1452"/>
      <c r="CO15"/>
      <c r="CP15"/>
      <c r="CR15"/>
      <c r="CS15"/>
      <c r="CU15"/>
      <c r="CV15"/>
    </row>
    <row r="16" spans="2:100" ht="16.5" customHeight="1">
      <c r="B16" s="1455"/>
      <c r="C16" s="1456"/>
      <c r="D16" s="1457"/>
      <c r="E16" s="1494"/>
      <c r="F16" s="1437"/>
      <c r="G16" s="1437"/>
      <c r="H16" s="1437"/>
      <c r="I16" s="1437"/>
      <c r="J16" s="1437"/>
      <c r="K16" s="1437"/>
      <c r="L16" s="1437"/>
      <c r="M16" s="1437"/>
      <c r="N16" s="1437"/>
      <c r="O16" s="1437"/>
      <c r="P16" s="1437"/>
      <c r="Q16" s="1437"/>
      <c r="R16" s="1437"/>
      <c r="S16" s="1437"/>
      <c r="T16" s="1437"/>
      <c r="U16" s="1437"/>
      <c r="V16" s="1437"/>
      <c r="W16" s="1437"/>
      <c r="X16" s="1437"/>
      <c r="Y16" s="1437"/>
      <c r="Z16" s="1437"/>
      <c r="AA16" s="1437"/>
      <c r="AB16" s="1437"/>
      <c r="AC16" s="1437"/>
      <c r="AD16" s="1437"/>
      <c r="AE16" s="1437"/>
      <c r="AF16" s="1438"/>
      <c r="AG16" s="1431"/>
      <c r="AH16" s="1432"/>
      <c r="AI16" s="1529"/>
      <c r="AJ16" s="1530"/>
      <c r="AK16" s="1530"/>
      <c r="AL16" s="1530"/>
      <c r="AM16" s="1539"/>
      <c r="AN16" s="1539"/>
      <c r="AO16" s="1539"/>
      <c r="AP16" s="1539"/>
      <c r="AQ16" s="1539"/>
      <c r="AR16" s="48"/>
      <c r="AS16" s="49"/>
      <c r="AT16" s="50" t="s">
        <v>1101</v>
      </c>
      <c r="AU16" s="49"/>
      <c r="AV16" s="50" t="s">
        <v>1206</v>
      </c>
      <c r="AW16" s="49"/>
      <c r="AX16" s="51" t="s">
        <v>1207</v>
      </c>
      <c r="CO16"/>
      <c r="CP16"/>
      <c r="CR16"/>
      <c r="CS16"/>
      <c r="CU16"/>
      <c r="CV16"/>
    </row>
    <row r="17" spans="2:100" ht="16.5" customHeight="1">
      <c r="B17" s="1455"/>
      <c r="C17" s="1456"/>
      <c r="D17" s="1457"/>
      <c r="E17" s="1494"/>
      <c r="F17" s="1437"/>
      <c r="G17" s="1437"/>
      <c r="H17" s="1437"/>
      <c r="I17" s="1437"/>
      <c r="J17" s="1437"/>
      <c r="K17" s="1437"/>
      <c r="L17" s="1437"/>
      <c r="M17" s="1437"/>
      <c r="N17" s="1437"/>
      <c r="O17" s="1437"/>
      <c r="P17" s="1437"/>
      <c r="Q17" s="1437"/>
      <c r="R17" s="1437"/>
      <c r="S17" s="1437"/>
      <c r="T17" s="1437"/>
      <c r="U17" s="1437"/>
      <c r="V17" s="1437"/>
      <c r="W17" s="1437"/>
      <c r="X17" s="1437"/>
      <c r="Y17" s="1437"/>
      <c r="Z17" s="1437"/>
      <c r="AA17" s="1437"/>
      <c r="AB17" s="1437"/>
      <c r="AC17" s="1437"/>
      <c r="AD17" s="1437"/>
      <c r="AE17" s="1437"/>
      <c r="AF17" s="1438"/>
      <c r="AG17" s="1431"/>
      <c r="AH17" s="1432"/>
      <c r="AI17" s="1531"/>
      <c r="AJ17" s="1532"/>
      <c r="AK17" s="1532"/>
      <c r="AL17" s="1532"/>
      <c r="AM17" s="1539"/>
      <c r="AN17" s="1539"/>
      <c r="AO17" s="1539"/>
      <c r="AP17" s="1539"/>
      <c r="AQ17" s="1539"/>
      <c r="AR17" s="48"/>
      <c r="AS17" s="50"/>
      <c r="AT17" s="50"/>
      <c r="AU17" s="50"/>
      <c r="AV17" s="50"/>
      <c r="AW17" s="50"/>
      <c r="AX17" s="51"/>
      <c r="CR17"/>
      <c r="CS17"/>
      <c r="CU17"/>
      <c r="CV17"/>
    </row>
    <row r="18" spans="2:103" ht="16.5" customHeight="1" thickBot="1">
      <c r="B18" s="1458"/>
      <c r="C18" s="1334"/>
      <c r="D18" s="1459"/>
      <c r="E18" s="1495"/>
      <c r="F18" s="1439"/>
      <c r="G18" s="1439"/>
      <c r="H18" s="1439"/>
      <c r="I18" s="1439"/>
      <c r="J18" s="1439"/>
      <c r="K18" s="1439"/>
      <c r="L18" s="1439"/>
      <c r="M18" s="1439"/>
      <c r="N18" s="1439"/>
      <c r="O18" s="1439"/>
      <c r="P18" s="1439"/>
      <c r="Q18" s="1439"/>
      <c r="R18" s="1439"/>
      <c r="S18" s="1439"/>
      <c r="T18" s="1439"/>
      <c r="U18" s="1439"/>
      <c r="V18" s="1439"/>
      <c r="W18" s="1439"/>
      <c r="X18" s="1439"/>
      <c r="Y18" s="1439"/>
      <c r="Z18" s="1439"/>
      <c r="AA18" s="1439"/>
      <c r="AB18" s="1439"/>
      <c r="AC18" s="1439"/>
      <c r="AD18" s="1439"/>
      <c r="AE18" s="1439"/>
      <c r="AF18" s="1440"/>
      <c r="AG18" s="1433"/>
      <c r="AH18" s="1434"/>
      <c r="AI18" s="1533"/>
      <c r="AJ18" s="1534"/>
      <c r="AK18" s="1534"/>
      <c r="AL18" s="1534"/>
      <c r="AM18" s="1540"/>
      <c r="AN18" s="1540"/>
      <c r="AO18" s="1540"/>
      <c r="AP18" s="1540"/>
      <c r="AQ18" s="1540"/>
      <c r="AR18" s="1553" t="s">
        <v>1208</v>
      </c>
      <c r="AS18" s="1554"/>
      <c r="AT18" s="52" t="s">
        <v>1102</v>
      </c>
      <c r="AU18" s="1545"/>
      <c r="AV18" s="1545"/>
      <c r="AW18" s="1545"/>
      <c r="AX18" s="53" t="s">
        <v>1103</v>
      </c>
      <c r="CM18"/>
      <c r="CN18"/>
      <c r="CO18"/>
      <c r="CP18"/>
      <c r="CR18"/>
      <c r="CS18"/>
      <c r="CU18"/>
      <c r="CV18"/>
      <c r="CX18"/>
      <c r="CY18"/>
    </row>
    <row r="19" spans="2:100" ht="16.5" customHeight="1">
      <c r="B19" s="1502" t="s">
        <v>1209</v>
      </c>
      <c r="C19" s="1351"/>
      <c r="D19" s="1351"/>
      <c r="E19" s="1351"/>
      <c r="F19" s="1351"/>
      <c r="G19" s="1351"/>
      <c r="H19" s="1351"/>
      <c r="I19" s="1351"/>
      <c r="J19" s="1351"/>
      <c r="K19" s="1351"/>
      <c r="L19" s="1351"/>
      <c r="M19" s="1351"/>
      <c r="N19" s="1351"/>
      <c r="O19" s="1351"/>
      <c r="P19" s="1351"/>
      <c r="Q19" s="1351"/>
      <c r="R19" s="1351"/>
      <c r="S19" s="1351"/>
      <c r="T19" s="1351"/>
      <c r="U19" s="1351"/>
      <c r="V19" s="1351"/>
      <c r="W19" s="1351"/>
      <c r="X19" s="1351"/>
      <c r="Y19" s="1351"/>
      <c r="Z19" s="1352"/>
      <c r="AA19" s="1460" t="s">
        <v>1210</v>
      </c>
      <c r="AB19" s="1461"/>
      <c r="AC19" s="1462"/>
      <c r="AD19" s="1427" t="s">
        <v>1211</v>
      </c>
      <c r="AE19" s="1428"/>
      <c r="AF19" s="1428"/>
      <c r="AG19" s="1428"/>
      <c r="AH19" s="1447" t="s">
        <v>1212</v>
      </c>
      <c r="AI19" s="1448"/>
      <c r="AJ19" s="1448"/>
      <c r="AK19" s="1448"/>
      <c r="AL19" s="1449"/>
      <c r="AM19" s="1546" t="s">
        <v>1213</v>
      </c>
      <c r="AN19" s="1547"/>
      <c r="AO19" s="1547"/>
      <c r="AP19" s="1547"/>
      <c r="AQ19" s="1548"/>
      <c r="AR19" s="1551" t="s">
        <v>1214</v>
      </c>
      <c r="AS19" s="1551"/>
      <c r="AT19" s="1551"/>
      <c r="AU19" s="1551"/>
      <c r="AV19" s="1551"/>
      <c r="AW19" s="1551"/>
      <c r="AX19" s="1552"/>
      <c r="CM19"/>
      <c r="CN19"/>
      <c r="CO19"/>
      <c r="CP19"/>
      <c r="CR19"/>
      <c r="CS19"/>
      <c r="CU19"/>
      <c r="CV19"/>
    </row>
    <row r="20" spans="2:100" ht="16.5" customHeight="1" thickBot="1">
      <c r="B20" s="1503"/>
      <c r="C20" s="1353"/>
      <c r="D20" s="1353"/>
      <c r="E20" s="1353"/>
      <c r="F20" s="1353"/>
      <c r="G20" s="1353"/>
      <c r="H20" s="1353"/>
      <c r="I20" s="1353"/>
      <c r="J20" s="1353"/>
      <c r="K20" s="1353"/>
      <c r="L20" s="1353"/>
      <c r="M20" s="1353"/>
      <c r="N20" s="1353"/>
      <c r="O20" s="1353"/>
      <c r="P20" s="1353"/>
      <c r="Q20" s="1353"/>
      <c r="R20" s="1353"/>
      <c r="S20" s="1353"/>
      <c r="T20" s="1353"/>
      <c r="U20" s="1353"/>
      <c r="V20" s="1353"/>
      <c r="W20" s="1353"/>
      <c r="X20" s="1353"/>
      <c r="Y20" s="1353"/>
      <c r="Z20" s="1354"/>
      <c r="AA20" s="1463"/>
      <c r="AB20" s="1464"/>
      <c r="AC20" s="1465"/>
      <c r="AD20" s="1562"/>
      <c r="AE20" s="1566">
        <f>IF('入力ｼｰﾄ'!I23="","",'入力ｼｰﾄ'!I23)</f>
      </c>
      <c r="AF20" s="1566"/>
      <c r="AG20" s="1567"/>
      <c r="AH20" s="1573"/>
      <c r="AI20" s="1570">
        <f>IF('入力ｼｰﾄ'!I24="","",'入力ｼｰﾄ'!I24)</f>
      </c>
      <c r="AJ20" s="1570"/>
      <c r="AK20" s="1570"/>
      <c r="AL20" s="1571" t="s">
        <v>1215</v>
      </c>
      <c r="AM20" s="1560"/>
      <c r="AN20" s="1445">
        <f>IF('入力ｼｰﾄ'!I25="","",'入力ｼｰﾄ'!I25)</f>
      </c>
      <c r="AO20" s="1445"/>
      <c r="AP20" s="1445"/>
      <c r="AQ20" s="1443"/>
      <c r="AR20" s="1558" t="s">
        <v>1216</v>
      </c>
      <c r="AS20" s="1559"/>
      <c r="AT20" s="1559"/>
      <c r="AU20" s="1555">
        <f>IF('入力ｼｰﾄ'!I26="","",'入力ｼｰﾄ'!I26)</f>
      </c>
      <c r="AV20" s="1555"/>
      <c r="AW20" s="1555"/>
      <c r="AX20" s="1556"/>
      <c r="CM20"/>
      <c r="CN20"/>
      <c r="CO20"/>
      <c r="CP20"/>
      <c r="CR20"/>
      <c r="CS20"/>
      <c r="CU20"/>
      <c r="CV20"/>
    </row>
    <row r="21" spans="2:106" ht="16.5" customHeight="1" thickBot="1">
      <c r="B21" s="1219" t="s">
        <v>1778</v>
      </c>
      <c r="C21" s="1220"/>
      <c r="D21" s="1220"/>
      <c r="E21" s="1220"/>
      <c r="F21" s="1220"/>
      <c r="G21" s="1220"/>
      <c r="H21" s="1220"/>
      <c r="I21" s="1220"/>
      <c r="J21" s="1220"/>
      <c r="K21" s="1220"/>
      <c r="L21" s="1220"/>
      <c r="M21" s="1220"/>
      <c r="N21" s="1220"/>
      <c r="O21" s="1220"/>
      <c r="P21" s="1220"/>
      <c r="Q21" s="1220"/>
      <c r="R21" s="1220"/>
      <c r="S21" s="1220"/>
      <c r="T21" s="1220"/>
      <c r="U21" s="1220"/>
      <c r="V21" s="1220"/>
      <c r="W21" s="1220"/>
      <c r="X21" s="1220"/>
      <c r="Y21" s="1220"/>
      <c r="Z21" s="1221"/>
      <c r="AA21" s="1400"/>
      <c r="AB21" s="1401"/>
      <c r="AC21" s="1402"/>
      <c r="AD21" s="1563"/>
      <c r="AE21" s="1568"/>
      <c r="AF21" s="1568"/>
      <c r="AG21" s="1569"/>
      <c r="AH21" s="1574"/>
      <c r="AI21" s="1446"/>
      <c r="AJ21" s="1446"/>
      <c r="AK21" s="1446"/>
      <c r="AL21" s="1572"/>
      <c r="AM21" s="1561"/>
      <c r="AN21" s="1446"/>
      <c r="AO21" s="1446"/>
      <c r="AP21" s="1446"/>
      <c r="AQ21" s="1444"/>
      <c r="AR21" s="1441" t="s">
        <v>1217</v>
      </c>
      <c r="AS21" s="1442"/>
      <c r="AT21" s="1442"/>
      <c r="AU21" s="1564">
        <f>IF('入力ｼｰﾄ'!I27="","",'入力ｼｰﾄ'!I27)</f>
      </c>
      <c r="AV21" s="1564"/>
      <c r="AW21" s="1564"/>
      <c r="AX21" s="1565"/>
      <c r="CM21"/>
      <c r="CN21"/>
      <c r="CO21"/>
      <c r="CP21"/>
      <c r="DA21"/>
      <c r="DB21"/>
    </row>
    <row r="22" spans="2:106" ht="16.5" customHeight="1">
      <c r="B22" s="1222"/>
      <c r="C22" s="1223"/>
      <c r="D22" s="1223"/>
      <c r="E22" s="1223"/>
      <c r="F22" s="1223"/>
      <c r="G22" s="1223"/>
      <c r="H22" s="1223"/>
      <c r="I22" s="1223"/>
      <c r="J22" s="1223"/>
      <c r="K22" s="1223"/>
      <c r="L22" s="1223"/>
      <c r="M22" s="1223"/>
      <c r="N22" s="1223"/>
      <c r="O22" s="1223"/>
      <c r="P22" s="1223"/>
      <c r="Q22" s="1223"/>
      <c r="R22" s="1223"/>
      <c r="S22" s="1223"/>
      <c r="T22" s="1223"/>
      <c r="U22" s="1223"/>
      <c r="V22" s="1223"/>
      <c r="W22" s="1223"/>
      <c r="X22" s="1223"/>
      <c r="Y22" s="1223"/>
      <c r="Z22" s="1224"/>
      <c r="AA22" s="1385" t="s">
        <v>1223</v>
      </c>
      <c r="AB22" s="1386"/>
      <c r="AC22" s="1387"/>
      <c r="AD22" s="454"/>
      <c r="AE22" s="455"/>
      <c r="AF22" s="455"/>
      <c r="AG22" s="455"/>
      <c r="AH22" s="455"/>
      <c r="AI22" s="455"/>
      <c r="AJ22" s="455"/>
      <c r="AK22" s="455"/>
      <c r="AL22" s="455"/>
      <c r="AM22" s="455"/>
      <c r="AN22" s="455"/>
      <c r="AO22" s="455"/>
      <c r="AP22" s="455"/>
      <c r="AQ22" s="455"/>
      <c r="AR22" s="455"/>
      <c r="AS22" s="455"/>
      <c r="AT22" s="455"/>
      <c r="AU22" s="455"/>
      <c r="AV22" s="455"/>
      <c r="AW22" s="455"/>
      <c r="AX22" s="456"/>
      <c r="CM22"/>
      <c r="CN22"/>
      <c r="CO22"/>
      <c r="CP22"/>
      <c r="DA22"/>
      <c r="DB22"/>
    </row>
    <row r="23" spans="2:94" ht="16.5" customHeight="1">
      <c r="B23" s="1222"/>
      <c r="C23" s="1223"/>
      <c r="D23" s="1223"/>
      <c r="E23" s="1223"/>
      <c r="F23" s="1223"/>
      <c r="G23" s="1223"/>
      <c r="H23" s="1223"/>
      <c r="I23" s="1223"/>
      <c r="J23" s="1223"/>
      <c r="K23" s="1223"/>
      <c r="L23" s="1223"/>
      <c r="M23" s="1223"/>
      <c r="N23" s="1223"/>
      <c r="O23" s="1223"/>
      <c r="P23" s="1223"/>
      <c r="Q23" s="1223"/>
      <c r="R23" s="1223"/>
      <c r="S23" s="1223"/>
      <c r="T23" s="1223"/>
      <c r="U23" s="1223"/>
      <c r="V23" s="1223"/>
      <c r="W23" s="1223"/>
      <c r="X23" s="1223"/>
      <c r="Y23" s="1223"/>
      <c r="Z23" s="1224"/>
      <c r="AA23" s="1388"/>
      <c r="AB23" s="1389"/>
      <c r="AC23" s="1390"/>
      <c r="AD23" s="457"/>
      <c r="AE23" s="458"/>
      <c r="AF23" s="458"/>
      <c r="AG23" s="458"/>
      <c r="AH23" s="458"/>
      <c r="AI23" s="458"/>
      <c r="AJ23" s="458"/>
      <c r="AK23" s="458"/>
      <c r="AL23" s="458"/>
      <c r="AM23" s="458"/>
      <c r="AN23" s="458"/>
      <c r="AO23" s="458"/>
      <c r="AP23" s="458"/>
      <c r="AQ23" s="458"/>
      <c r="AR23" s="458"/>
      <c r="AS23" s="458"/>
      <c r="AT23" s="458"/>
      <c r="AU23" s="458"/>
      <c r="AV23" s="458"/>
      <c r="AW23" s="458"/>
      <c r="AX23" s="459"/>
      <c r="CM23"/>
      <c r="CN23"/>
      <c r="CO23"/>
      <c r="CP23"/>
    </row>
    <row r="24" spans="2:50" ht="16.5" customHeight="1">
      <c r="B24" s="1222"/>
      <c r="C24" s="1223"/>
      <c r="D24" s="1223"/>
      <c r="E24" s="1223"/>
      <c r="F24" s="1223"/>
      <c r="G24" s="1223"/>
      <c r="H24" s="1223"/>
      <c r="I24" s="1223"/>
      <c r="J24" s="1223"/>
      <c r="K24" s="1223"/>
      <c r="L24" s="1223"/>
      <c r="M24" s="1223"/>
      <c r="N24" s="1223"/>
      <c r="O24" s="1223"/>
      <c r="P24" s="1223"/>
      <c r="Q24" s="1223"/>
      <c r="R24" s="1223"/>
      <c r="S24" s="1223"/>
      <c r="T24" s="1223"/>
      <c r="U24" s="1223"/>
      <c r="V24" s="1223"/>
      <c r="W24" s="1223"/>
      <c r="X24" s="1223"/>
      <c r="Y24" s="1223"/>
      <c r="Z24" s="1224"/>
      <c r="AA24" s="1388"/>
      <c r="AB24" s="1389"/>
      <c r="AC24" s="1390"/>
      <c r="AD24" s="457"/>
      <c r="AE24" s="458"/>
      <c r="AF24" s="458"/>
      <c r="AG24" s="458"/>
      <c r="AH24" s="458"/>
      <c r="AI24" s="458"/>
      <c r="AJ24" s="458"/>
      <c r="AK24" s="458"/>
      <c r="AL24" s="458"/>
      <c r="AM24" s="458"/>
      <c r="AN24" s="458"/>
      <c r="AO24" s="458"/>
      <c r="AP24" s="458"/>
      <c r="AQ24" s="458"/>
      <c r="AR24" s="458"/>
      <c r="AS24" s="458"/>
      <c r="AT24" s="458"/>
      <c r="AU24" s="458"/>
      <c r="AV24" s="458"/>
      <c r="AW24" s="458"/>
      <c r="AX24" s="459"/>
    </row>
    <row r="25" spans="2:50" ht="16.5" customHeight="1">
      <c r="B25" s="1222"/>
      <c r="C25" s="1223"/>
      <c r="D25" s="1223"/>
      <c r="E25" s="1223"/>
      <c r="F25" s="1223"/>
      <c r="G25" s="1223"/>
      <c r="H25" s="1223"/>
      <c r="I25" s="1223"/>
      <c r="J25" s="1223"/>
      <c r="K25" s="1223"/>
      <c r="L25" s="1223"/>
      <c r="M25" s="1223"/>
      <c r="N25" s="1223"/>
      <c r="O25" s="1223"/>
      <c r="P25" s="1223"/>
      <c r="Q25" s="1223"/>
      <c r="R25" s="1223"/>
      <c r="S25" s="1223"/>
      <c r="T25" s="1223"/>
      <c r="U25" s="1223"/>
      <c r="V25" s="1223"/>
      <c r="W25" s="1223"/>
      <c r="X25" s="1223"/>
      <c r="Y25" s="1223"/>
      <c r="Z25" s="1224"/>
      <c r="AA25" s="1388"/>
      <c r="AB25" s="1389"/>
      <c r="AC25" s="1390"/>
      <c r="AD25" s="457"/>
      <c r="AE25" s="458"/>
      <c r="AF25" s="458"/>
      <c r="AG25" s="458"/>
      <c r="AH25" s="458"/>
      <c r="AI25" s="458"/>
      <c r="AJ25" s="458"/>
      <c r="AK25" s="458"/>
      <c r="AL25" s="458"/>
      <c r="AM25" s="458"/>
      <c r="AN25" s="458"/>
      <c r="AO25" s="458"/>
      <c r="AP25" s="458"/>
      <c r="AQ25" s="458"/>
      <c r="AR25" s="458"/>
      <c r="AS25" s="458"/>
      <c r="AT25" s="458"/>
      <c r="AU25" s="458"/>
      <c r="AV25" s="458"/>
      <c r="AW25" s="458"/>
      <c r="AX25" s="459"/>
    </row>
    <row r="26" spans="2:102" ht="16.5" customHeight="1" thickBot="1">
      <c r="B26" s="1222"/>
      <c r="C26" s="1223"/>
      <c r="D26" s="1223"/>
      <c r="E26" s="1223"/>
      <c r="F26" s="1223"/>
      <c r="G26" s="1223"/>
      <c r="H26" s="1223"/>
      <c r="I26" s="1223"/>
      <c r="J26" s="1223"/>
      <c r="K26" s="1223"/>
      <c r="L26" s="1223"/>
      <c r="M26" s="1223"/>
      <c r="N26" s="1223"/>
      <c r="O26" s="1223"/>
      <c r="P26" s="1223"/>
      <c r="Q26" s="1223"/>
      <c r="R26" s="1223"/>
      <c r="S26" s="1223"/>
      <c r="T26" s="1223"/>
      <c r="U26" s="1223"/>
      <c r="V26" s="1223"/>
      <c r="W26" s="1223"/>
      <c r="X26" s="1223"/>
      <c r="Y26" s="1223"/>
      <c r="Z26" s="1224"/>
      <c r="AA26" s="1391"/>
      <c r="AB26" s="1392"/>
      <c r="AC26" s="1393"/>
      <c r="AD26" s="460"/>
      <c r="AE26" s="461"/>
      <c r="AF26" s="461"/>
      <c r="AG26" s="461"/>
      <c r="AH26" s="461"/>
      <c r="AI26" s="461"/>
      <c r="AJ26" s="461"/>
      <c r="AK26" s="461"/>
      <c r="AL26" s="461"/>
      <c r="AM26" s="461"/>
      <c r="AN26" s="461"/>
      <c r="AO26" s="461"/>
      <c r="AP26" s="461"/>
      <c r="AQ26" s="461"/>
      <c r="AR26" s="461"/>
      <c r="AS26" s="461"/>
      <c r="AT26" s="461"/>
      <c r="AU26" s="461"/>
      <c r="AV26" s="461"/>
      <c r="AW26" s="461"/>
      <c r="AX26" s="462"/>
      <c r="CX26"/>
    </row>
    <row r="27" spans="2:102" ht="16.5" customHeight="1">
      <c r="B27" s="1222"/>
      <c r="C27" s="1223"/>
      <c r="D27" s="1223"/>
      <c r="E27" s="1223"/>
      <c r="F27" s="1223"/>
      <c r="G27" s="1223"/>
      <c r="H27" s="1223"/>
      <c r="I27" s="1223"/>
      <c r="J27" s="1223"/>
      <c r="K27" s="1223"/>
      <c r="L27" s="1223"/>
      <c r="M27" s="1223"/>
      <c r="N27" s="1223"/>
      <c r="O27" s="1223"/>
      <c r="P27" s="1223"/>
      <c r="Q27" s="1223"/>
      <c r="R27" s="1223"/>
      <c r="S27" s="1223"/>
      <c r="T27" s="1223"/>
      <c r="U27" s="1223"/>
      <c r="V27" s="1223"/>
      <c r="W27" s="1223"/>
      <c r="X27" s="1223"/>
      <c r="Y27" s="1223"/>
      <c r="Z27" s="1224"/>
      <c r="AA27" s="1385" t="s">
        <v>1218</v>
      </c>
      <c r="AB27" s="1386"/>
      <c r="AC27" s="1387"/>
      <c r="AD27" s="295" t="s">
        <v>1219</v>
      </c>
      <c r="AE27" s="1549">
        <f>IF('入力ｼｰﾄ'!I30="","",'入力ｼｰﾄ'!I30)</f>
      </c>
      <c r="AF27" s="1549"/>
      <c r="AG27" s="1549"/>
      <c r="AH27" s="1549"/>
      <c r="AI27" s="1549"/>
      <c r="AJ27" s="1557"/>
      <c r="AK27" s="296" t="s">
        <v>1220</v>
      </c>
      <c r="AL27" s="1549">
        <f>IF('入力ｼｰﾄ'!I31="","",'入力ｼｰﾄ'!I31)</f>
      </c>
      <c r="AM27" s="1549"/>
      <c r="AN27" s="1549"/>
      <c r="AO27" s="1549"/>
      <c r="AP27" s="1549"/>
      <c r="AQ27" s="1557"/>
      <c r="AR27" s="296" t="s">
        <v>1221</v>
      </c>
      <c r="AS27" s="1549">
        <f>IF('入力ｼｰﾄ'!I32="","",'入力ｼｰﾄ'!I32)</f>
      </c>
      <c r="AT27" s="1549"/>
      <c r="AU27" s="1549"/>
      <c r="AV27" s="1549"/>
      <c r="AW27" s="1549"/>
      <c r="AX27" s="1550"/>
      <c r="CX27"/>
    </row>
    <row r="28" spans="2:102" ht="19.5" customHeight="1" thickBot="1">
      <c r="B28" s="1222"/>
      <c r="C28" s="1223"/>
      <c r="D28" s="1223"/>
      <c r="E28" s="1223"/>
      <c r="F28" s="1223"/>
      <c r="G28" s="1223"/>
      <c r="H28" s="1223"/>
      <c r="I28" s="1223"/>
      <c r="J28" s="1223"/>
      <c r="K28" s="1223"/>
      <c r="L28" s="1223"/>
      <c r="M28" s="1223"/>
      <c r="N28" s="1223"/>
      <c r="O28" s="1223"/>
      <c r="P28" s="1223"/>
      <c r="Q28" s="1223"/>
      <c r="R28" s="1223"/>
      <c r="S28" s="1223"/>
      <c r="T28" s="1223"/>
      <c r="U28" s="1223"/>
      <c r="V28" s="1223"/>
      <c r="W28" s="1223"/>
      <c r="X28" s="1223"/>
      <c r="Y28" s="1223"/>
      <c r="Z28" s="1224"/>
      <c r="AA28" s="1400" t="s">
        <v>1222</v>
      </c>
      <c r="AB28" s="1401"/>
      <c r="AC28" s="1402"/>
      <c r="AD28" s="297"/>
      <c r="AE28" s="1196">
        <f>IF('入力ｼｰﾄ'!S30="","",'入力ｼｰﾄ'!S30)</f>
      </c>
      <c r="AF28" s="1196"/>
      <c r="AG28" s="1196"/>
      <c r="AH28" s="1196"/>
      <c r="AI28" s="1196"/>
      <c r="AJ28" s="1197"/>
      <c r="AK28" s="297"/>
      <c r="AL28" s="1196">
        <f>IF('入力ｼｰﾄ'!S31="","",'入力ｼｰﾄ'!S31)</f>
      </c>
      <c r="AM28" s="1196"/>
      <c r="AN28" s="1196"/>
      <c r="AO28" s="1196"/>
      <c r="AP28" s="1196"/>
      <c r="AQ28" s="1197"/>
      <c r="AR28" s="297"/>
      <c r="AS28" s="1196">
        <f>IF('入力ｼｰﾄ'!S32="","",'入力ｼｰﾄ'!S32)</f>
      </c>
      <c r="AT28" s="1196"/>
      <c r="AU28" s="1196"/>
      <c r="AV28" s="1196"/>
      <c r="AW28" s="1196"/>
      <c r="AX28" s="1367"/>
      <c r="CX28"/>
    </row>
    <row r="29" spans="2:102" ht="16.5" customHeight="1">
      <c r="B29" s="1222"/>
      <c r="C29" s="1223"/>
      <c r="D29" s="1223"/>
      <c r="E29" s="1223"/>
      <c r="F29" s="1223"/>
      <c r="G29" s="1223"/>
      <c r="H29" s="1223"/>
      <c r="I29" s="1223"/>
      <c r="J29" s="1223"/>
      <c r="K29" s="1223"/>
      <c r="L29" s="1223"/>
      <c r="M29" s="1223"/>
      <c r="N29" s="1223"/>
      <c r="O29" s="1223"/>
      <c r="P29" s="1223"/>
      <c r="Q29" s="1223"/>
      <c r="R29" s="1223"/>
      <c r="S29" s="1223"/>
      <c r="T29" s="1223"/>
      <c r="U29" s="1223"/>
      <c r="V29" s="1223"/>
      <c r="W29" s="1223"/>
      <c r="X29" s="1223"/>
      <c r="Y29" s="1223"/>
      <c r="Z29" s="1224"/>
      <c r="AA29" s="1403" t="s">
        <v>1224</v>
      </c>
      <c r="AB29" s="1404"/>
      <c r="AC29" s="1405"/>
      <c r="AD29" s="1213" t="s">
        <v>1225</v>
      </c>
      <c r="AE29" s="1214"/>
      <c r="AF29" s="1214"/>
      <c r="AG29" s="1215"/>
      <c r="AH29" s="325"/>
      <c r="AI29" s="326"/>
      <c r="AJ29" s="326"/>
      <c r="AK29" s="326"/>
      <c r="AL29" s="326"/>
      <c r="AM29" s="326"/>
      <c r="AN29" s="326"/>
      <c r="AO29" s="326"/>
      <c r="AP29" s="326"/>
      <c r="AQ29" s="326"/>
      <c r="AR29" s="326"/>
      <c r="AS29" s="326"/>
      <c r="AT29" s="326"/>
      <c r="AU29" s="326"/>
      <c r="AV29" s="326"/>
      <c r="AW29" s="326"/>
      <c r="AX29" s="327"/>
      <c r="CX29"/>
    </row>
    <row r="30" spans="2:102" ht="16.5" customHeight="1">
      <c r="B30" s="1222"/>
      <c r="C30" s="1223"/>
      <c r="D30" s="1223"/>
      <c r="E30" s="1223"/>
      <c r="F30" s="1223"/>
      <c r="G30" s="1223"/>
      <c r="H30" s="1223"/>
      <c r="I30" s="1223"/>
      <c r="J30" s="1223"/>
      <c r="K30" s="1223"/>
      <c r="L30" s="1223"/>
      <c r="M30" s="1223"/>
      <c r="N30" s="1223"/>
      <c r="O30" s="1223"/>
      <c r="P30" s="1223"/>
      <c r="Q30" s="1223"/>
      <c r="R30" s="1223"/>
      <c r="S30" s="1223"/>
      <c r="T30" s="1223"/>
      <c r="U30" s="1223"/>
      <c r="V30" s="1223"/>
      <c r="W30" s="1223"/>
      <c r="X30" s="1223"/>
      <c r="Y30" s="1223"/>
      <c r="Z30" s="1224"/>
      <c r="AA30" s="1406"/>
      <c r="AB30" s="1407"/>
      <c r="AC30" s="1408"/>
      <c r="AD30" s="1216"/>
      <c r="AE30" s="1217"/>
      <c r="AF30" s="1217"/>
      <c r="AG30" s="1218"/>
      <c r="AH30" s="328"/>
      <c r="AI30" s="329"/>
      <c r="AJ30" s="329"/>
      <c r="AK30" s="329"/>
      <c r="AL30" s="329"/>
      <c r="AM30" s="329"/>
      <c r="AN30" s="329"/>
      <c r="AO30" s="329"/>
      <c r="AP30" s="329"/>
      <c r="AQ30" s="329"/>
      <c r="AR30" s="329"/>
      <c r="AS30" s="329"/>
      <c r="AT30" s="329"/>
      <c r="AU30" s="329"/>
      <c r="AV30" s="329"/>
      <c r="AW30" s="329"/>
      <c r="AX30" s="330"/>
      <c r="BB30"/>
      <c r="CX30"/>
    </row>
    <row r="31" spans="2:102" ht="16.5" customHeight="1">
      <c r="B31" s="1222"/>
      <c r="C31" s="1223"/>
      <c r="D31" s="1223"/>
      <c r="E31" s="1223"/>
      <c r="F31" s="1223"/>
      <c r="G31" s="1223"/>
      <c r="H31" s="1223"/>
      <c r="I31" s="1223"/>
      <c r="J31" s="1223"/>
      <c r="K31" s="1223"/>
      <c r="L31" s="1223"/>
      <c r="M31" s="1223"/>
      <c r="N31" s="1223"/>
      <c r="O31" s="1223"/>
      <c r="P31" s="1223"/>
      <c r="Q31" s="1223"/>
      <c r="R31" s="1223"/>
      <c r="S31" s="1223"/>
      <c r="T31" s="1223"/>
      <c r="U31" s="1223"/>
      <c r="V31" s="1223"/>
      <c r="W31" s="1223"/>
      <c r="X31" s="1223"/>
      <c r="Y31" s="1223"/>
      <c r="Z31" s="1224"/>
      <c r="AA31" s="1406"/>
      <c r="AB31" s="1407"/>
      <c r="AC31" s="1408"/>
      <c r="AD31" s="1412" t="s">
        <v>1339</v>
      </c>
      <c r="AE31" s="1413"/>
      <c r="AF31" s="1413"/>
      <c r="AG31" s="1414"/>
      <c r="AH31" s="1361"/>
      <c r="AI31" s="1362"/>
      <c r="AJ31" s="1362"/>
      <c r="AK31" s="1362"/>
      <c r="AL31" s="1362"/>
      <c r="AM31" s="1362"/>
      <c r="AN31" s="1362"/>
      <c r="AO31" s="1362"/>
      <c r="AP31" s="1362"/>
      <c r="AQ31" s="1362"/>
      <c r="AR31" s="1362"/>
      <c r="AS31" s="1362"/>
      <c r="AT31" s="1362"/>
      <c r="AU31" s="1362"/>
      <c r="AV31" s="1362"/>
      <c r="AW31" s="1362"/>
      <c r="AX31" s="1363"/>
      <c r="BB31"/>
      <c r="CR31"/>
      <c r="CS31"/>
      <c r="CT31"/>
      <c r="CU31"/>
      <c r="CV31"/>
      <c r="CX31"/>
    </row>
    <row r="32" spans="2:102" ht="16.5" customHeight="1">
      <c r="B32" s="1222"/>
      <c r="C32" s="1223"/>
      <c r="D32" s="1223"/>
      <c r="E32" s="1223"/>
      <c r="F32" s="1223"/>
      <c r="G32" s="1223"/>
      <c r="H32" s="1223"/>
      <c r="I32" s="1223"/>
      <c r="J32" s="1223"/>
      <c r="K32" s="1223"/>
      <c r="L32" s="1223"/>
      <c r="M32" s="1223"/>
      <c r="N32" s="1223"/>
      <c r="O32" s="1223"/>
      <c r="P32" s="1223"/>
      <c r="Q32" s="1223"/>
      <c r="R32" s="1223"/>
      <c r="S32" s="1223"/>
      <c r="T32" s="1223"/>
      <c r="U32" s="1223"/>
      <c r="V32" s="1223"/>
      <c r="W32" s="1223"/>
      <c r="X32" s="1223"/>
      <c r="Y32" s="1223"/>
      <c r="Z32" s="1224"/>
      <c r="AA32" s="1406"/>
      <c r="AB32" s="1407"/>
      <c r="AC32" s="1408"/>
      <c r="AD32" s="1415"/>
      <c r="AE32" s="1416"/>
      <c r="AF32" s="1416"/>
      <c r="AG32" s="1417"/>
      <c r="AH32" s="1424"/>
      <c r="AI32" s="1425"/>
      <c r="AJ32" s="1425"/>
      <c r="AK32" s="1425"/>
      <c r="AL32" s="1425"/>
      <c r="AM32" s="1425"/>
      <c r="AN32" s="1425"/>
      <c r="AO32" s="1425"/>
      <c r="AP32" s="1425"/>
      <c r="AQ32" s="1425"/>
      <c r="AR32" s="1425"/>
      <c r="AS32" s="1425"/>
      <c r="AT32" s="1425"/>
      <c r="AU32" s="1425"/>
      <c r="AV32" s="1425"/>
      <c r="AW32" s="1425"/>
      <c r="AX32" s="1426"/>
      <c r="BB32"/>
      <c r="CR32"/>
      <c r="CS32"/>
      <c r="CT32"/>
      <c r="CU32"/>
      <c r="CV32"/>
      <c r="CX32"/>
    </row>
    <row r="33" spans="2:102" ht="16.5" customHeight="1">
      <c r="B33" s="1222"/>
      <c r="C33" s="1223"/>
      <c r="D33" s="1223"/>
      <c r="E33" s="1223"/>
      <c r="F33" s="1223"/>
      <c r="G33" s="1223"/>
      <c r="H33" s="1223"/>
      <c r="I33" s="1223"/>
      <c r="J33" s="1223"/>
      <c r="K33" s="1223"/>
      <c r="L33" s="1223"/>
      <c r="M33" s="1223"/>
      <c r="N33" s="1223"/>
      <c r="O33" s="1223"/>
      <c r="P33" s="1223"/>
      <c r="Q33" s="1223"/>
      <c r="R33" s="1223"/>
      <c r="S33" s="1223"/>
      <c r="T33" s="1223"/>
      <c r="U33" s="1223"/>
      <c r="V33" s="1223"/>
      <c r="W33" s="1223"/>
      <c r="X33" s="1223"/>
      <c r="Y33" s="1223"/>
      <c r="Z33" s="1224"/>
      <c r="AA33" s="1406"/>
      <c r="AB33" s="1407"/>
      <c r="AC33" s="1408"/>
      <c r="AD33" s="1418" t="s">
        <v>1538</v>
      </c>
      <c r="AE33" s="1419"/>
      <c r="AF33" s="1419"/>
      <c r="AG33" s="1420"/>
      <c r="AH33" s="1361"/>
      <c r="AI33" s="1362"/>
      <c r="AJ33" s="1362"/>
      <c r="AK33" s="1362"/>
      <c r="AL33" s="1362"/>
      <c r="AM33" s="1362"/>
      <c r="AN33" s="1362"/>
      <c r="AO33" s="1362"/>
      <c r="AP33" s="1362"/>
      <c r="AQ33" s="1362"/>
      <c r="AR33" s="1362"/>
      <c r="AS33" s="1362"/>
      <c r="AT33" s="1362"/>
      <c r="AU33" s="1362"/>
      <c r="AV33" s="1362"/>
      <c r="AW33" s="1362"/>
      <c r="AX33" s="1363"/>
      <c r="BB33"/>
      <c r="CR33"/>
      <c r="CS33"/>
      <c r="CT33"/>
      <c r="CU33"/>
      <c r="CV33"/>
      <c r="CX33"/>
    </row>
    <row r="34" spans="2:102" ht="16.5" customHeight="1" thickBot="1">
      <c r="B34" s="1222"/>
      <c r="C34" s="1223"/>
      <c r="D34" s="1223"/>
      <c r="E34" s="1223"/>
      <c r="F34" s="1223"/>
      <c r="G34" s="1223"/>
      <c r="H34" s="1223"/>
      <c r="I34" s="1223"/>
      <c r="J34" s="1223"/>
      <c r="K34" s="1223"/>
      <c r="L34" s="1223"/>
      <c r="M34" s="1223"/>
      <c r="N34" s="1223"/>
      <c r="O34" s="1223"/>
      <c r="P34" s="1223"/>
      <c r="Q34" s="1223"/>
      <c r="R34" s="1223"/>
      <c r="S34" s="1223"/>
      <c r="T34" s="1223"/>
      <c r="U34" s="1223"/>
      <c r="V34" s="1223"/>
      <c r="W34" s="1223"/>
      <c r="X34" s="1223"/>
      <c r="Y34" s="1223"/>
      <c r="Z34" s="1224"/>
      <c r="AA34" s="1409"/>
      <c r="AB34" s="1410"/>
      <c r="AC34" s="1411"/>
      <c r="AD34" s="1421"/>
      <c r="AE34" s="1422"/>
      <c r="AF34" s="1422"/>
      <c r="AG34" s="1423"/>
      <c r="AH34" s="1364"/>
      <c r="AI34" s="1365"/>
      <c r="AJ34" s="1365"/>
      <c r="AK34" s="1365"/>
      <c r="AL34" s="1365"/>
      <c r="AM34" s="1365"/>
      <c r="AN34" s="1365"/>
      <c r="AO34" s="1365"/>
      <c r="AP34" s="1365"/>
      <c r="AQ34" s="1365"/>
      <c r="AR34" s="1365"/>
      <c r="AS34" s="1365"/>
      <c r="AT34" s="1365"/>
      <c r="AU34" s="1365"/>
      <c r="AV34" s="1365"/>
      <c r="AW34" s="1365"/>
      <c r="AX34" s="1366"/>
      <c r="BB34"/>
      <c r="CR34"/>
      <c r="CS34"/>
      <c r="CT34"/>
      <c r="CU34"/>
      <c r="CV34"/>
      <c r="CX34"/>
    </row>
    <row r="35" spans="2:102" ht="16.5" customHeight="1">
      <c r="B35" s="1222"/>
      <c r="C35" s="1223"/>
      <c r="D35" s="1223"/>
      <c r="E35" s="1223"/>
      <c r="F35" s="1223"/>
      <c r="G35" s="1223"/>
      <c r="H35" s="1223"/>
      <c r="I35" s="1223"/>
      <c r="J35" s="1223"/>
      <c r="K35" s="1223"/>
      <c r="L35" s="1223"/>
      <c r="M35" s="1223"/>
      <c r="N35" s="1223"/>
      <c r="O35" s="1223"/>
      <c r="P35" s="1223"/>
      <c r="Q35" s="1223"/>
      <c r="R35" s="1223"/>
      <c r="S35" s="1223"/>
      <c r="T35" s="1223"/>
      <c r="U35" s="1223"/>
      <c r="V35" s="1223"/>
      <c r="W35" s="1223"/>
      <c r="X35" s="1223"/>
      <c r="Y35" s="1223"/>
      <c r="Z35" s="1224"/>
      <c r="AA35" s="1385" t="s">
        <v>1226</v>
      </c>
      <c r="AB35" s="1386"/>
      <c r="AC35" s="1387"/>
      <c r="AD35" s="298"/>
      <c r="AE35" s="298"/>
      <c r="AF35" s="298"/>
      <c r="AG35" s="298"/>
      <c r="AH35" s="298"/>
      <c r="AI35" s="298"/>
      <c r="AJ35" s="298"/>
      <c r="AK35" s="298"/>
      <c r="AL35" s="298"/>
      <c r="AM35" s="298"/>
      <c r="AN35" s="298"/>
      <c r="AO35" s="298"/>
      <c r="AP35" s="298"/>
      <c r="AQ35" s="298"/>
      <c r="AR35" s="298"/>
      <c r="AS35" s="298"/>
      <c r="AT35" s="298"/>
      <c r="AU35" s="298"/>
      <c r="AV35" s="298"/>
      <c r="AW35" s="298"/>
      <c r="AX35" s="299"/>
      <c r="BB35"/>
      <c r="CR35"/>
      <c r="CS35"/>
      <c r="CT35"/>
      <c r="CU35"/>
      <c r="CV35"/>
      <c r="CX35"/>
    </row>
    <row r="36" spans="2:102" ht="16.5" customHeight="1">
      <c r="B36" s="1222"/>
      <c r="C36" s="1223"/>
      <c r="D36" s="1223"/>
      <c r="E36" s="1223"/>
      <c r="F36" s="1223"/>
      <c r="G36" s="1223"/>
      <c r="H36" s="1223"/>
      <c r="I36" s="1223"/>
      <c r="J36" s="1223"/>
      <c r="K36" s="1223"/>
      <c r="L36" s="1223"/>
      <c r="M36" s="1223"/>
      <c r="N36" s="1223"/>
      <c r="O36" s="1223"/>
      <c r="P36" s="1223"/>
      <c r="Q36" s="1223"/>
      <c r="R36" s="1223"/>
      <c r="S36" s="1223"/>
      <c r="T36" s="1223"/>
      <c r="U36" s="1223"/>
      <c r="V36" s="1223"/>
      <c r="W36" s="1223"/>
      <c r="X36" s="1223"/>
      <c r="Y36" s="1223"/>
      <c r="Z36" s="1224"/>
      <c r="AA36" s="1388"/>
      <c r="AB36" s="1389"/>
      <c r="AC36" s="1390"/>
      <c r="AD36" s="300"/>
      <c r="AE36" s="300"/>
      <c r="AF36" s="300"/>
      <c r="AG36" s="300"/>
      <c r="AH36" s="300"/>
      <c r="AI36" s="300"/>
      <c r="AJ36" s="300"/>
      <c r="AK36" s="300"/>
      <c r="AL36" s="300"/>
      <c r="AM36" s="300"/>
      <c r="AN36" s="300"/>
      <c r="AO36" s="300"/>
      <c r="AP36" s="300"/>
      <c r="AQ36" s="300"/>
      <c r="AR36" s="300"/>
      <c r="AS36" s="301"/>
      <c r="AT36" s="300"/>
      <c r="AU36" s="300"/>
      <c r="AV36" s="300"/>
      <c r="AW36" s="300"/>
      <c r="AX36" s="302"/>
      <c r="BB36"/>
      <c r="CR36"/>
      <c r="CS36"/>
      <c r="CT36"/>
      <c r="CU36"/>
      <c r="CV36"/>
      <c r="CX36"/>
    </row>
    <row r="37" spans="2:102" ht="16.5" customHeight="1" thickBot="1">
      <c r="B37" s="1222"/>
      <c r="C37" s="1223"/>
      <c r="D37" s="1223"/>
      <c r="E37" s="1223"/>
      <c r="F37" s="1223"/>
      <c r="G37" s="1223"/>
      <c r="H37" s="1223"/>
      <c r="I37" s="1223"/>
      <c r="J37" s="1223"/>
      <c r="K37" s="1223"/>
      <c r="L37" s="1223"/>
      <c r="M37" s="1223"/>
      <c r="N37" s="1223"/>
      <c r="O37" s="1223"/>
      <c r="P37" s="1223"/>
      <c r="Q37" s="1223"/>
      <c r="R37" s="1223"/>
      <c r="S37" s="1223"/>
      <c r="T37" s="1223"/>
      <c r="U37" s="1223"/>
      <c r="V37" s="1223"/>
      <c r="W37" s="1223"/>
      <c r="X37" s="1223"/>
      <c r="Y37" s="1223"/>
      <c r="Z37" s="1224"/>
      <c r="AA37" s="1391"/>
      <c r="AB37" s="1392"/>
      <c r="AC37" s="1393"/>
      <c r="AD37" s="303"/>
      <c r="AE37" s="303"/>
      <c r="AF37" s="303"/>
      <c r="AG37" s="303"/>
      <c r="AH37" s="303"/>
      <c r="AI37" s="303"/>
      <c r="AJ37" s="303"/>
      <c r="AK37" s="303"/>
      <c r="AL37" s="303"/>
      <c r="AM37" s="303"/>
      <c r="AN37" s="303"/>
      <c r="AO37" s="303"/>
      <c r="AP37" s="303"/>
      <c r="AQ37" s="303"/>
      <c r="AR37" s="303"/>
      <c r="AS37" s="303"/>
      <c r="AT37" s="303"/>
      <c r="AU37" s="303"/>
      <c r="AV37" s="303"/>
      <c r="AW37" s="303"/>
      <c r="AX37" s="304"/>
      <c r="BB37"/>
      <c r="CR37"/>
      <c r="CS37"/>
      <c r="CT37"/>
      <c r="CU37"/>
      <c r="CV37"/>
      <c r="CX37"/>
    </row>
    <row r="38" spans="2:102" ht="16.5" customHeight="1">
      <c r="B38" s="1222"/>
      <c r="C38" s="1223"/>
      <c r="D38" s="1223"/>
      <c r="E38" s="1223"/>
      <c r="F38" s="1223"/>
      <c r="G38" s="1223"/>
      <c r="H38" s="1223"/>
      <c r="I38" s="1223"/>
      <c r="J38" s="1223"/>
      <c r="K38" s="1223"/>
      <c r="L38" s="1223"/>
      <c r="M38" s="1223"/>
      <c r="N38" s="1223"/>
      <c r="O38" s="1223"/>
      <c r="P38" s="1223"/>
      <c r="Q38" s="1223"/>
      <c r="R38" s="1223"/>
      <c r="S38" s="1223"/>
      <c r="T38" s="1223"/>
      <c r="U38" s="1223"/>
      <c r="V38" s="1223"/>
      <c r="W38" s="1223"/>
      <c r="X38" s="1223"/>
      <c r="Y38" s="1223"/>
      <c r="Z38" s="1224"/>
      <c r="AA38" s="1385" t="s">
        <v>770</v>
      </c>
      <c r="AB38" s="1386"/>
      <c r="AC38" s="1387"/>
      <c r="AD38" s="305"/>
      <c r="AE38" s="298"/>
      <c r="AF38" s="298"/>
      <c r="AG38" s="298"/>
      <c r="AH38" s="298"/>
      <c r="AI38" s="298"/>
      <c r="AJ38" s="298"/>
      <c r="AK38" s="298"/>
      <c r="AL38" s="298"/>
      <c r="AM38" s="298"/>
      <c r="AN38" s="298"/>
      <c r="AO38" s="298"/>
      <c r="AP38" s="298"/>
      <c r="AQ38" s="298"/>
      <c r="AR38" s="298"/>
      <c r="AS38" s="298"/>
      <c r="AT38" s="298"/>
      <c r="AU38" s="298"/>
      <c r="AV38" s="298"/>
      <c r="AW38" s="298"/>
      <c r="AX38" s="299"/>
      <c r="BB38"/>
      <c r="CR38"/>
      <c r="CS38"/>
      <c r="CT38"/>
      <c r="CU38"/>
      <c r="CV38"/>
      <c r="CX38"/>
    </row>
    <row r="39" spans="2:102" ht="16.5" customHeight="1">
      <c r="B39" s="1222"/>
      <c r="C39" s="1223"/>
      <c r="D39" s="1223"/>
      <c r="E39" s="1223"/>
      <c r="F39" s="1223"/>
      <c r="G39" s="1223"/>
      <c r="H39" s="1223"/>
      <c r="I39" s="1223"/>
      <c r="J39" s="1223"/>
      <c r="K39" s="1223"/>
      <c r="L39" s="1223"/>
      <c r="M39" s="1223"/>
      <c r="N39" s="1223"/>
      <c r="O39" s="1223"/>
      <c r="P39" s="1223"/>
      <c r="Q39" s="1223"/>
      <c r="R39" s="1223"/>
      <c r="S39" s="1223"/>
      <c r="T39" s="1223"/>
      <c r="U39" s="1223"/>
      <c r="V39" s="1223"/>
      <c r="W39" s="1223"/>
      <c r="X39" s="1223"/>
      <c r="Y39" s="1223"/>
      <c r="Z39" s="1224"/>
      <c r="AA39" s="1388"/>
      <c r="AB39" s="1389"/>
      <c r="AC39" s="1390"/>
      <c r="AD39" s="306"/>
      <c r="AE39" s="300"/>
      <c r="AF39" s="300"/>
      <c r="AG39" s="300"/>
      <c r="AH39" s="300"/>
      <c r="AI39" s="300"/>
      <c r="AJ39" s="300"/>
      <c r="AK39" s="300"/>
      <c r="AL39" s="300"/>
      <c r="AM39" s="300"/>
      <c r="AN39" s="300"/>
      <c r="AO39" s="307"/>
      <c r="AP39" s="307"/>
      <c r="AQ39" s="307"/>
      <c r="AR39" s="307"/>
      <c r="AS39" s="307"/>
      <c r="AT39" s="307"/>
      <c r="AU39" s="307"/>
      <c r="AV39" s="307"/>
      <c r="AW39" s="307"/>
      <c r="AX39" s="302"/>
      <c r="BB39"/>
      <c r="CR39"/>
      <c r="CS39"/>
      <c r="CT39"/>
      <c r="CU39"/>
      <c r="CV39"/>
      <c r="CX39"/>
    </row>
    <row r="40" spans="2:102" ht="16.5" customHeight="1" thickBot="1">
      <c r="B40" s="1222"/>
      <c r="C40" s="1223"/>
      <c r="D40" s="1223"/>
      <c r="E40" s="1223"/>
      <c r="F40" s="1223"/>
      <c r="G40" s="1223"/>
      <c r="H40" s="1223"/>
      <c r="I40" s="1223"/>
      <c r="J40" s="1223"/>
      <c r="K40" s="1223"/>
      <c r="L40" s="1223"/>
      <c r="M40" s="1223"/>
      <c r="N40" s="1223"/>
      <c r="O40" s="1223"/>
      <c r="P40" s="1223"/>
      <c r="Q40" s="1223"/>
      <c r="R40" s="1223"/>
      <c r="S40" s="1223"/>
      <c r="T40" s="1223"/>
      <c r="U40" s="1223"/>
      <c r="V40" s="1223"/>
      <c r="W40" s="1223"/>
      <c r="X40" s="1223"/>
      <c r="Y40" s="1223"/>
      <c r="Z40" s="1224"/>
      <c r="AA40" s="1391"/>
      <c r="AB40" s="1392"/>
      <c r="AC40" s="1393"/>
      <c r="AD40" s="308"/>
      <c r="AE40" s="303"/>
      <c r="AF40" s="303"/>
      <c r="AG40" s="303"/>
      <c r="AH40" s="303"/>
      <c r="AI40" s="303"/>
      <c r="AJ40" s="303"/>
      <c r="AK40" s="303"/>
      <c r="AL40" s="303"/>
      <c r="AM40" s="303"/>
      <c r="AN40" s="303"/>
      <c r="AO40" s="309"/>
      <c r="AP40" s="309"/>
      <c r="AQ40" s="309"/>
      <c r="AR40" s="309"/>
      <c r="AS40" s="309"/>
      <c r="AT40" s="309"/>
      <c r="AU40" s="309"/>
      <c r="AV40" s="309"/>
      <c r="AW40" s="309"/>
      <c r="AX40" s="304"/>
      <c r="BB40"/>
      <c r="CR40"/>
      <c r="CS40"/>
      <c r="CT40"/>
      <c r="CU40"/>
      <c r="CV40"/>
      <c r="CX40"/>
    </row>
    <row r="41" spans="2:102" ht="15" customHeight="1">
      <c r="B41" s="1222"/>
      <c r="C41" s="1223"/>
      <c r="D41" s="1223"/>
      <c r="E41" s="1223"/>
      <c r="F41" s="1223"/>
      <c r="G41" s="1223"/>
      <c r="H41" s="1223"/>
      <c r="I41" s="1223"/>
      <c r="J41" s="1223"/>
      <c r="K41" s="1223"/>
      <c r="L41" s="1223"/>
      <c r="M41" s="1223"/>
      <c r="N41" s="1223"/>
      <c r="O41" s="1223"/>
      <c r="P41" s="1223"/>
      <c r="Q41" s="1223"/>
      <c r="R41" s="1223"/>
      <c r="S41" s="1223"/>
      <c r="T41" s="1223"/>
      <c r="U41" s="1223"/>
      <c r="V41" s="1223"/>
      <c r="W41" s="1223"/>
      <c r="X41" s="1223"/>
      <c r="Y41" s="1223"/>
      <c r="Z41" s="1224"/>
      <c r="AA41" s="1207" t="s">
        <v>772</v>
      </c>
      <c r="AB41" s="1208"/>
      <c r="AC41" s="1209"/>
      <c r="AD41" s="1207"/>
      <c r="AE41" s="1208"/>
      <c r="AF41" s="1208"/>
      <c r="AG41" s="1208"/>
      <c r="AH41" s="1208"/>
      <c r="AI41" s="1208"/>
      <c r="AJ41" s="1208"/>
      <c r="AK41" s="1208"/>
      <c r="AL41" s="1208"/>
      <c r="AM41" s="1208"/>
      <c r="AN41" s="1208"/>
      <c r="AO41" s="1208"/>
      <c r="AP41" s="1208"/>
      <c r="AQ41" s="1208"/>
      <c r="AR41" s="1208"/>
      <c r="AS41" s="1208"/>
      <c r="AT41" s="1208"/>
      <c r="AU41" s="1208"/>
      <c r="AV41" s="1208"/>
      <c r="AW41" s="1208"/>
      <c r="AX41" s="1209"/>
      <c r="CR41"/>
      <c r="CS41"/>
      <c r="CT41"/>
      <c r="CU41"/>
      <c r="CV41"/>
      <c r="CX41"/>
    </row>
    <row r="42" spans="2:100" ht="15" customHeight="1" thickBot="1">
      <c r="B42" s="1222"/>
      <c r="C42" s="1223"/>
      <c r="D42" s="1223"/>
      <c r="E42" s="1223"/>
      <c r="F42" s="1223"/>
      <c r="G42" s="1223"/>
      <c r="H42" s="1223"/>
      <c r="I42" s="1223"/>
      <c r="J42" s="1223"/>
      <c r="K42" s="1223"/>
      <c r="L42" s="1223"/>
      <c r="M42" s="1223"/>
      <c r="N42" s="1223"/>
      <c r="O42" s="1223"/>
      <c r="P42" s="1223"/>
      <c r="Q42" s="1223"/>
      <c r="R42" s="1223"/>
      <c r="S42" s="1223"/>
      <c r="T42" s="1223"/>
      <c r="U42" s="1223"/>
      <c r="V42" s="1223"/>
      <c r="W42" s="1223"/>
      <c r="X42" s="1223"/>
      <c r="Y42" s="1223"/>
      <c r="Z42" s="1224"/>
      <c r="AA42" s="1210"/>
      <c r="AB42" s="1211"/>
      <c r="AC42" s="1212"/>
      <c r="AD42" s="1210"/>
      <c r="AE42" s="1211"/>
      <c r="AF42" s="1211"/>
      <c r="AG42" s="1211"/>
      <c r="AH42" s="1211"/>
      <c r="AI42" s="1211"/>
      <c r="AJ42" s="1211"/>
      <c r="AK42" s="1211"/>
      <c r="AL42" s="1211"/>
      <c r="AM42" s="1211"/>
      <c r="AN42" s="1211"/>
      <c r="AO42" s="1211"/>
      <c r="AP42" s="1211"/>
      <c r="AQ42" s="1211"/>
      <c r="AR42" s="1211"/>
      <c r="AS42" s="1211"/>
      <c r="AT42" s="1211"/>
      <c r="AU42" s="1211"/>
      <c r="AV42" s="1211"/>
      <c r="AW42" s="1211"/>
      <c r="AX42" s="1212"/>
      <c r="CR42"/>
      <c r="CS42"/>
      <c r="CT42"/>
      <c r="CU42"/>
      <c r="CV42"/>
    </row>
    <row r="43" spans="2:100" ht="11.25" customHeight="1">
      <c r="B43" s="1222"/>
      <c r="C43" s="1223"/>
      <c r="D43" s="1223"/>
      <c r="E43" s="1223"/>
      <c r="F43" s="1223"/>
      <c r="G43" s="1223"/>
      <c r="H43" s="1223"/>
      <c r="I43" s="1223"/>
      <c r="J43" s="1223"/>
      <c r="K43" s="1223"/>
      <c r="L43" s="1223"/>
      <c r="M43" s="1223"/>
      <c r="N43" s="1223"/>
      <c r="O43" s="1223"/>
      <c r="P43" s="1223"/>
      <c r="Q43" s="1223"/>
      <c r="R43" s="1223"/>
      <c r="S43" s="1223"/>
      <c r="T43" s="1223"/>
      <c r="U43" s="1223"/>
      <c r="V43" s="1223"/>
      <c r="W43" s="1223"/>
      <c r="X43" s="1223"/>
      <c r="Y43" s="1223"/>
      <c r="Z43" s="1224"/>
      <c r="AA43" s="1514" t="s">
        <v>806</v>
      </c>
      <c r="AB43" s="1515"/>
      <c r="AC43" s="1515"/>
      <c r="AD43" s="1515"/>
      <c r="AE43" s="1515"/>
      <c r="AF43" s="1515"/>
      <c r="AG43" s="1515"/>
      <c r="AH43" s="1515"/>
      <c r="AI43" s="1515"/>
      <c r="AJ43" s="1515"/>
      <c r="AK43" s="1515"/>
      <c r="AL43" s="1515"/>
      <c r="AM43" s="1515"/>
      <c r="AN43" s="1515"/>
      <c r="AO43" s="1515"/>
      <c r="AP43" s="1515"/>
      <c r="AQ43" s="1515"/>
      <c r="AR43" s="1515"/>
      <c r="AS43" s="1515"/>
      <c r="AT43" s="1515"/>
      <c r="AU43" s="1515"/>
      <c r="AV43" s="1515"/>
      <c r="AW43" s="1515"/>
      <c r="AX43" s="1516"/>
      <c r="CR43"/>
      <c r="CS43"/>
      <c r="CT43"/>
      <c r="CU43"/>
      <c r="CV43"/>
    </row>
    <row r="44" spans="2:100" ht="11.25" customHeight="1">
      <c r="B44" s="1222"/>
      <c r="C44" s="1223"/>
      <c r="D44" s="1223"/>
      <c r="E44" s="1223"/>
      <c r="F44" s="1223"/>
      <c r="G44" s="1223"/>
      <c r="H44" s="1223"/>
      <c r="I44" s="1223"/>
      <c r="J44" s="1223"/>
      <c r="K44" s="1223"/>
      <c r="L44" s="1223"/>
      <c r="M44" s="1223"/>
      <c r="N44" s="1223"/>
      <c r="O44" s="1223"/>
      <c r="P44" s="1223"/>
      <c r="Q44" s="1223"/>
      <c r="R44" s="1223"/>
      <c r="S44" s="1223"/>
      <c r="T44" s="1223"/>
      <c r="U44" s="1223"/>
      <c r="V44" s="1223"/>
      <c r="W44" s="1223"/>
      <c r="X44" s="1223"/>
      <c r="Y44" s="1223"/>
      <c r="Z44" s="1224"/>
      <c r="AA44" s="1517"/>
      <c r="AB44" s="1518"/>
      <c r="AC44" s="1518"/>
      <c r="AD44" s="1518"/>
      <c r="AE44" s="1518"/>
      <c r="AF44" s="1518"/>
      <c r="AG44" s="1518"/>
      <c r="AH44" s="1518"/>
      <c r="AI44" s="1518"/>
      <c r="AJ44" s="1518"/>
      <c r="AK44" s="1518"/>
      <c r="AL44" s="1518"/>
      <c r="AM44" s="1518"/>
      <c r="AN44" s="1518"/>
      <c r="AO44" s="1518"/>
      <c r="AP44" s="1518"/>
      <c r="AQ44" s="1518"/>
      <c r="AR44" s="1518"/>
      <c r="AS44" s="1518"/>
      <c r="AT44" s="1518"/>
      <c r="AU44" s="1518"/>
      <c r="AV44" s="1518"/>
      <c r="AW44" s="1518"/>
      <c r="AX44" s="1519"/>
      <c r="CQ44"/>
      <c r="CR44"/>
      <c r="CS44"/>
      <c r="CT44"/>
      <c r="CU44"/>
      <c r="CV44"/>
    </row>
    <row r="45" spans="2:100" ht="11.25" customHeight="1">
      <c r="B45" s="1222"/>
      <c r="C45" s="1223"/>
      <c r="D45" s="1223"/>
      <c r="E45" s="1223"/>
      <c r="F45" s="1223"/>
      <c r="G45" s="1223"/>
      <c r="H45" s="1223"/>
      <c r="I45" s="1223"/>
      <c r="J45" s="1223"/>
      <c r="K45" s="1223"/>
      <c r="L45" s="1223"/>
      <c r="M45" s="1223"/>
      <c r="N45" s="1223"/>
      <c r="O45" s="1223"/>
      <c r="P45" s="1223"/>
      <c r="Q45" s="1223"/>
      <c r="R45" s="1223"/>
      <c r="S45" s="1223"/>
      <c r="T45" s="1223"/>
      <c r="U45" s="1223"/>
      <c r="V45" s="1223"/>
      <c r="W45" s="1223"/>
      <c r="X45" s="1223"/>
      <c r="Y45" s="1223"/>
      <c r="Z45" s="1224"/>
      <c r="AA45" s="1517"/>
      <c r="AB45" s="1518"/>
      <c r="AC45" s="1518"/>
      <c r="AD45" s="1518"/>
      <c r="AE45" s="1518"/>
      <c r="AF45" s="1518"/>
      <c r="AG45" s="1518"/>
      <c r="AH45" s="1518"/>
      <c r="AI45" s="1518"/>
      <c r="AJ45" s="1518"/>
      <c r="AK45" s="1518"/>
      <c r="AL45" s="1518"/>
      <c r="AM45" s="1518"/>
      <c r="AN45" s="1518"/>
      <c r="AO45" s="1518"/>
      <c r="AP45" s="1518"/>
      <c r="AQ45" s="1518"/>
      <c r="AR45" s="1518"/>
      <c r="AS45" s="1518"/>
      <c r="AT45" s="1518"/>
      <c r="AU45" s="1518"/>
      <c r="AV45" s="1518"/>
      <c r="AW45" s="1518"/>
      <c r="AX45" s="1519"/>
      <c r="CR45"/>
      <c r="CS45"/>
      <c r="CT45"/>
      <c r="CU45"/>
      <c r="CV45"/>
    </row>
    <row r="46" spans="2:100" ht="11.25" customHeight="1" thickBot="1">
      <c r="B46" s="1222"/>
      <c r="C46" s="1223"/>
      <c r="D46" s="1223"/>
      <c r="E46" s="1223"/>
      <c r="F46" s="1223"/>
      <c r="G46" s="1223"/>
      <c r="H46" s="1223"/>
      <c r="I46" s="1223"/>
      <c r="J46" s="1223"/>
      <c r="K46" s="1223"/>
      <c r="L46" s="1223"/>
      <c r="M46" s="1223"/>
      <c r="N46" s="1223"/>
      <c r="O46" s="1223"/>
      <c r="P46" s="1223"/>
      <c r="Q46" s="1223"/>
      <c r="R46" s="1223"/>
      <c r="S46" s="1223"/>
      <c r="T46" s="1223"/>
      <c r="U46" s="1223"/>
      <c r="V46" s="1223"/>
      <c r="W46" s="1223"/>
      <c r="X46" s="1223"/>
      <c r="Y46" s="1223"/>
      <c r="Z46" s="1224"/>
      <c r="AA46" s="1520"/>
      <c r="AB46" s="1521"/>
      <c r="AC46" s="1521"/>
      <c r="AD46" s="1521"/>
      <c r="AE46" s="1521"/>
      <c r="AF46" s="1521"/>
      <c r="AG46" s="1521"/>
      <c r="AH46" s="1521"/>
      <c r="AI46" s="1521"/>
      <c r="AJ46" s="1521"/>
      <c r="AK46" s="1521"/>
      <c r="AL46" s="1521"/>
      <c r="AM46" s="1521"/>
      <c r="AN46" s="1521"/>
      <c r="AO46" s="1521"/>
      <c r="AP46" s="1521"/>
      <c r="AQ46" s="1521"/>
      <c r="AR46" s="1521"/>
      <c r="AS46" s="1521"/>
      <c r="AT46" s="1521"/>
      <c r="AU46" s="1521"/>
      <c r="AV46" s="1521"/>
      <c r="AW46" s="1521"/>
      <c r="AX46" s="1522"/>
      <c r="CR46"/>
      <c r="CS46"/>
      <c r="CT46"/>
      <c r="CU46"/>
      <c r="CV46"/>
    </row>
    <row r="47" spans="2:100" ht="25.5" customHeight="1" thickBot="1">
      <c r="B47" s="1222"/>
      <c r="C47" s="1223"/>
      <c r="D47" s="1223"/>
      <c r="E47" s="1223"/>
      <c r="F47" s="1223"/>
      <c r="G47" s="1223"/>
      <c r="H47" s="1223"/>
      <c r="I47" s="1223"/>
      <c r="J47" s="1223"/>
      <c r="K47" s="1223"/>
      <c r="L47" s="1223"/>
      <c r="M47" s="1223"/>
      <c r="N47" s="1223"/>
      <c r="O47" s="1223"/>
      <c r="P47" s="1223"/>
      <c r="Q47" s="1223"/>
      <c r="R47" s="1223"/>
      <c r="S47" s="1223"/>
      <c r="T47" s="1223"/>
      <c r="U47" s="1223"/>
      <c r="V47" s="1223"/>
      <c r="W47" s="1223"/>
      <c r="X47" s="1223"/>
      <c r="Y47" s="1223"/>
      <c r="Z47" s="1224"/>
      <c r="AA47" s="1228" t="s">
        <v>1234</v>
      </c>
      <c r="AB47" s="1229"/>
      <c r="AC47" s="1229"/>
      <c r="AD47" s="1358"/>
      <c r="AE47" s="1359"/>
      <c r="AF47" s="1359"/>
      <c r="AG47" s="1359"/>
      <c r="AH47" s="1359"/>
      <c r="AI47" s="1359"/>
      <c r="AJ47" s="1359"/>
      <c r="AK47" s="1359"/>
      <c r="AL47" s="1359"/>
      <c r="AM47" s="1359"/>
      <c r="AN47" s="1359"/>
      <c r="AO47" s="1359"/>
      <c r="AP47" s="1359"/>
      <c r="AQ47" s="1359"/>
      <c r="AR47" s="1359"/>
      <c r="AS47" s="1359"/>
      <c r="AT47" s="1359"/>
      <c r="AU47" s="1359"/>
      <c r="AV47" s="1359"/>
      <c r="AW47" s="1359"/>
      <c r="AX47" s="1360"/>
      <c r="CR47"/>
      <c r="CS47"/>
      <c r="CT47"/>
      <c r="CU47"/>
      <c r="CV47"/>
    </row>
    <row r="48" spans="2:100" ht="25.5" customHeight="1" thickBot="1">
      <c r="B48" s="1222"/>
      <c r="C48" s="1223"/>
      <c r="D48" s="1223"/>
      <c r="E48" s="1223"/>
      <c r="F48" s="1223"/>
      <c r="G48" s="1223"/>
      <c r="H48" s="1223"/>
      <c r="I48" s="1223"/>
      <c r="J48" s="1223"/>
      <c r="K48" s="1223"/>
      <c r="L48" s="1223"/>
      <c r="M48" s="1223"/>
      <c r="N48" s="1223"/>
      <c r="O48" s="1223"/>
      <c r="P48" s="1223"/>
      <c r="Q48" s="1223"/>
      <c r="R48" s="1223"/>
      <c r="S48" s="1223"/>
      <c r="T48" s="1223"/>
      <c r="U48" s="1223"/>
      <c r="V48" s="1223"/>
      <c r="W48" s="1223"/>
      <c r="X48" s="1223"/>
      <c r="Y48" s="1223"/>
      <c r="Z48" s="1224"/>
      <c r="AA48" s="1228" t="s">
        <v>1237</v>
      </c>
      <c r="AB48" s="1229"/>
      <c r="AC48" s="1229"/>
      <c r="AD48" s="1204"/>
      <c r="AE48" s="1205"/>
      <c r="AF48" s="1205"/>
      <c r="AG48" s="1205"/>
      <c r="AH48" s="1205"/>
      <c r="AI48" s="1205"/>
      <c r="AJ48" s="1205"/>
      <c r="AK48" s="1205"/>
      <c r="AL48" s="1205"/>
      <c r="AM48" s="1205"/>
      <c r="AN48" s="1205"/>
      <c r="AO48" s="1205"/>
      <c r="AP48" s="1205"/>
      <c r="AQ48" s="1205"/>
      <c r="AR48" s="1205"/>
      <c r="AS48" s="1205"/>
      <c r="AT48" s="1205"/>
      <c r="AU48" s="1205"/>
      <c r="AV48" s="1205"/>
      <c r="AW48" s="1205"/>
      <c r="AX48" s="1206"/>
      <c r="CR48"/>
      <c r="CS48"/>
      <c r="CT48"/>
      <c r="CU48"/>
      <c r="CV48"/>
    </row>
    <row r="49" spans="2:100" ht="25.5" customHeight="1" thickBot="1">
      <c r="B49" s="1222"/>
      <c r="C49" s="1223"/>
      <c r="D49" s="1223"/>
      <c r="E49" s="1223"/>
      <c r="F49" s="1223"/>
      <c r="G49" s="1223"/>
      <c r="H49" s="1223"/>
      <c r="I49" s="1223"/>
      <c r="J49" s="1223"/>
      <c r="K49" s="1223"/>
      <c r="L49" s="1223"/>
      <c r="M49" s="1223"/>
      <c r="N49" s="1223"/>
      <c r="O49" s="1223"/>
      <c r="P49" s="1223"/>
      <c r="Q49" s="1223"/>
      <c r="R49" s="1223"/>
      <c r="S49" s="1223"/>
      <c r="T49" s="1223"/>
      <c r="U49" s="1223"/>
      <c r="V49" s="1223"/>
      <c r="W49" s="1223"/>
      <c r="X49" s="1223"/>
      <c r="Y49" s="1223"/>
      <c r="Z49" s="1224"/>
      <c r="AA49" s="1228" t="s">
        <v>1239</v>
      </c>
      <c r="AB49" s="1229"/>
      <c r="AC49" s="1229"/>
      <c r="AD49" s="1204"/>
      <c r="AE49" s="1205"/>
      <c r="AF49" s="1205"/>
      <c r="AG49" s="1205"/>
      <c r="AH49" s="1205"/>
      <c r="AI49" s="1205"/>
      <c r="AJ49" s="1205"/>
      <c r="AK49" s="1205"/>
      <c r="AL49" s="1205"/>
      <c r="AM49" s="1205"/>
      <c r="AN49" s="1205"/>
      <c r="AO49" s="1205"/>
      <c r="AP49" s="1205"/>
      <c r="AQ49" s="1205"/>
      <c r="AR49" s="1205"/>
      <c r="AS49" s="1205"/>
      <c r="AT49" s="1205"/>
      <c r="AU49" s="1205"/>
      <c r="AV49" s="1205"/>
      <c r="AW49" s="1205"/>
      <c r="AX49" s="1206"/>
      <c r="CR49"/>
      <c r="CS49"/>
      <c r="CT49"/>
      <c r="CU49"/>
      <c r="CV49"/>
    </row>
    <row r="50" spans="2:100" ht="25.5" customHeight="1" thickBot="1">
      <c r="B50" s="1222"/>
      <c r="C50" s="1223"/>
      <c r="D50" s="1223"/>
      <c r="E50" s="1223"/>
      <c r="F50" s="1223"/>
      <c r="G50" s="1223"/>
      <c r="H50" s="1223"/>
      <c r="I50" s="1223"/>
      <c r="J50" s="1223"/>
      <c r="K50" s="1223"/>
      <c r="L50" s="1223"/>
      <c r="M50" s="1223"/>
      <c r="N50" s="1223"/>
      <c r="O50" s="1223"/>
      <c r="P50" s="1223"/>
      <c r="Q50" s="1223"/>
      <c r="R50" s="1223"/>
      <c r="S50" s="1223"/>
      <c r="T50" s="1223"/>
      <c r="U50" s="1223"/>
      <c r="V50" s="1223"/>
      <c r="W50" s="1223"/>
      <c r="X50" s="1223"/>
      <c r="Y50" s="1223"/>
      <c r="Z50" s="1224"/>
      <c r="AA50" s="1228" t="s">
        <v>1242</v>
      </c>
      <c r="AB50" s="1229"/>
      <c r="AC50" s="1229"/>
      <c r="AD50" s="1204"/>
      <c r="AE50" s="1205"/>
      <c r="AF50" s="1205"/>
      <c r="AG50" s="1205"/>
      <c r="AH50" s="1205"/>
      <c r="AI50" s="1205"/>
      <c r="AJ50" s="1205"/>
      <c r="AK50" s="1205"/>
      <c r="AL50" s="1205"/>
      <c r="AM50" s="1205"/>
      <c r="AN50" s="1205"/>
      <c r="AO50" s="1205"/>
      <c r="AP50" s="1205"/>
      <c r="AQ50" s="1205"/>
      <c r="AR50" s="1205"/>
      <c r="AS50" s="1205"/>
      <c r="AT50" s="1205"/>
      <c r="AU50" s="1205"/>
      <c r="AV50" s="1205"/>
      <c r="AW50" s="1205"/>
      <c r="AX50" s="1206"/>
      <c r="CR50"/>
      <c r="CS50"/>
      <c r="CT50"/>
      <c r="CU50"/>
      <c r="CV50"/>
    </row>
    <row r="51" spans="2:100" ht="25.5" customHeight="1" thickBot="1">
      <c r="B51" s="1222"/>
      <c r="C51" s="1223"/>
      <c r="D51" s="1223"/>
      <c r="E51" s="1223"/>
      <c r="F51" s="1223"/>
      <c r="G51" s="1223"/>
      <c r="H51" s="1223"/>
      <c r="I51" s="1223"/>
      <c r="J51" s="1223"/>
      <c r="K51" s="1223"/>
      <c r="L51" s="1223"/>
      <c r="M51" s="1223"/>
      <c r="N51" s="1223"/>
      <c r="O51" s="1223"/>
      <c r="P51" s="1223"/>
      <c r="Q51" s="1223"/>
      <c r="R51" s="1223"/>
      <c r="S51" s="1223"/>
      <c r="T51" s="1223"/>
      <c r="U51" s="1223"/>
      <c r="V51" s="1223"/>
      <c r="W51" s="1223"/>
      <c r="X51" s="1223"/>
      <c r="Y51" s="1223"/>
      <c r="Z51" s="1224"/>
      <c r="AA51" s="1228" t="s">
        <v>1244</v>
      </c>
      <c r="AB51" s="1229"/>
      <c r="AC51" s="1229"/>
      <c r="AD51" s="1204"/>
      <c r="AE51" s="1205"/>
      <c r="AF51" s="1205"/>
      <c r="AG51" s="1205"/>
      <c r="AH51" s="1205"/>
      <c r="AI51" s="1205"/>
      <c r="AJ51" s="1205"/>
      <c r="AK51" s="1205"/>
      <c r="AL51" s="1205"/>
      <c r="AM51" s="1205"/>
      <c r="AN51" s="1205"/>
      <c r="AO51" s="1205"/>
      <c r="AP51" s="1205"/>
      <c r="AQ51" s="1205"/>
      <c r="AR51" s="1205"/>
      <c r="AS51" s="1205"/>
      <c r="AT51" s="1205"/>
      <c r="AU51" s="1205"/>
      <c r="AV51" s="1205"/>
      <c r="AW51" s="1205"/>
      <c r="AX51" s="1206"/>
      <c r="CR51"/>
      <c r="CS51"/>
      <c r="CT51"/>
      <c r="CU51"/>
      <c r="CV51"/>
    </row>
    <row r="52" spans="2:100" ht="25.5" customHeight="1" thickBot="1">
      <c r="B52" s="1222"/>
      <c r="C52" s="1223"/>
      <c r="D52" s="1223"/>
      <c r="E52" s="1223"/>
      <c r="F52" s="1223"/>
      <c r="G52" s="1223"/>
      <c r="H52" s="1223"/>
      <c r="I52" s="1223"/>
      <c r="J52" s="1223"/>
      <c r="K52" s="1223"/>
      <c r="L52" s="1223"/>
      <c r="M52" s="1223"/>
      <c r="N52" s="1223"/>
      <c r="O52" s="1223"/>
      <c r="P52" s="1223"/>
      <c r="Q52" s="1223"/>
      <c r="R52" s="1223"/>
      <c r="S52" s="1223"/>
      <c r="T52" s="1223"/>
      <c r="U52" s="1223"/>
      <c r="V52" s="1223"/>
      <c r="W52" s="1223"/>
      <c r="X52" s="1223"/>
      <c r="Y52" s="1223"/>
      <c r="Z52" s="1224"/>
      <c r="AA52" s="1228" t="s">
        <v>1246</v>
      </c>
      <c r="AB52" s="1229"/>
      <c r="AC52" s="1229"/>
      <c r="AD52" s="1204"/>
      <c r="AE52" s="1205"/>
      <c r="AF52" s="1205"/>
      <c r="AG52" s="1205"/>
      <c r="AH52" s="1205"/>
      <c r="AI52" s="1205"/>
      <c r="AJ52" s="1205"/>
      <c r="AK52" s="1205"/>
      <c r="AL52" s="1205"/>
      <c r="AM52" s="1205"/>
      <c r="AN52" s="1205"/>
      <c r="AO52" s="1205"/>
      <c r="AP52" s="1205"/>
      <c r="AQ52" s="1205"/>
      <c r="AR52" s="1205"/>
      <c r="AS52" s="1205"/>
      <c r="AT52" s="1205"/>
      <c r="AU52" s="1205"/>
      <c r="AV52" s="1205"/>
      <c r="AW52" s="1205"/>
      <c r="AX52" s="1206"/>
      <c r="CR52"/>
      <c r="CS52"/>
      <c r="CT52"/>
      <c r="CU52"/>
      <c r="CV52"/>
    </row>
    <row r="53" spans="2:100" ht="25.5" customHeight="1" thickBot="1">
      <c r="B53" s="1222"/>
      <c r="C53" s="1223"/>
      <c r="D53" s="1223"/>
      <c r="E53" s="1223"/>
      <c r="F53" s="1223"/>
      <c r="G53" s="1223"/>
      <c r="H53" s="1223"/>
      <c r="I53" s="1223"/>
      <c r="J53" s="1223"/>
      <c r="K53" s="1223"/>
      <c r="L53" s="1223"/>
      <c r="M53" s="1223"/>
      <c r="N53" s="1223"/>
      <c r="O53" s="1223"/>
      <c r="P53" s="1223"/>
      <c r="Q53" s="1223"/>
      <c r="R53" s="1223"/>
      <c r="S53" s="1223"/>
      <c r="T53" s="1223"/>
      <c r="U53" s="1223"/>
      <c r="V53" s="1223"/>
      <c r="W53" s="1223"/>
      <c r="X53" s="1223"/>
      <c r="Y53" s="1223"/>
      <c r="Z53" s="1224"/>
      <c r="AA53" s="1228" t="s">
        <v>1249</v>
      </c>
      <c r="AB53" s="1229"/>
      <c r="AC53" s="1229"/>
      <c r="AD53" s="1204"/>
      <c r="AE53" s="1205"/>
      <c r="AF53" s="1205"/>
      <c r="AG53" s="1205"/>
      <c r="AH53" s="1205"/>
      <c r="AI53" s="1205"/>
      <c r="AJ53" s="1205"/>
      <c r="AK53" s="1205"/>
      <c r="AL53" s="1205"/>
      <c r="AM53" s="1205"/>
      <c r="AN53" s="1205"/>
      <c r="AO53" s="1205"/>
      <c r="AP53" s="1205"/>
      <c r="AQ53" s="1205"/>
      <c r="AR53" s="1205"/>
      <c r="AS53" s="1205"/>
      <c r="AT53" s="1205"/>
      <c r="AU53" s="1205"/>
      <c r="AV53" s="1205"/>
      <c r="AW53" s="1205"/>
      <c r="AX53" s="1206"/>
      <c r="CR53"/>
      <c r="CS53"/>
      <c r="CT53"/>
      <c r="CU53"/>
      <c r="CV53"/>
    </row>
    <row r="54" spans="2:100" ht="25.5" customHeight="1" thickBot="1">
      <c r="B54" s="1225"/>
      <c r="C54" s="1226"/>
      <c r="D54" s="1226"/>
      <c r="E54" s="1226"/>
      <c r="F54" s="1226"/>
      <c r="G54" s="1226"/>
      <c r="H54" s="1226"/>
      <c r="I54" s="1226"/>
      <c r="J54" s="1226"/>
      <c r="K54" s="1226"/>
      <c r="L54" s="1226"/>
      <c r="M54" s="1226"/>
      <c r="N54" s="1226"/>
      <c r="O54" s="1226"/>
      <c r="P54" s="1226"/>
      <c r="Q54" s="1226"/>
      <c r="R54" s="1226"/>
      <c r="S54" s="1226"/>
      <c r="T54" s="1226"/>
      <c r="U54" s="1226"/>
      <c r="V54" s="1226"/>
      <c r="W54" s="1226"/>
      <c r="X54" s="1226"/>
      <c r="Y54" s="1226"/>
      <c r="Z54" s="1227"/>
      <c r="AA54" s="1228" t="s">
        <v>1252</v>
      </c>
      <c r="AB54" s="1229"/>
      <c r="AC54" s="1229"/>
      <c r="AD54" s="1204"/>
      <c r="AE54" s="1205"/>
      <c r="AF54" s="1205"/>
      <c r="AG54" s="1205"/>
      <c r="AH54" s="1205"/>
      <c r="AI54" s="1205"/>
      <c r="AJ54" s="1205"/>
      <c r="AK54" s="1205"/>
      <c r="AL54" s="1205"/>
      <c r="AM54" s="1205"/>
      <c r="AN54" s="1205"/>
      <c r="AO54" s="1205"/>
      <c r="AP54" s="1205"/>
      <c r="AQ54" s="1205"/>
      <c r="AR54" s="1205"/>
      <c r="AS54" s="1205"/>
      <c r="AT54" s="1205"/>
      <c r="AU54" s="1205"/>
      <c r="AV54" s="1205"/>
      <c r="AW54" s="1205"/>
      <c r="AX54" s="1206"/>
      <c r="CR54"/>
      <c r="CS54"/>
      <c r="CT54"/>
      <c r="CU54"/>
      <c r="CV54"/>
    </row>
    <row r="55" spans="2:100" ht="21" customHeight="1">
      <c r="B55" s="1265" t="s">
        <v>1228</v>
      </c>
      <c r="C55" s="1266"/>
      <c r="D55" s="1266"/>
      <c r="E55" s="1266"/>
      <c r="F55" s="1266"/>
      <c r="G55" s="1266"/>
      <c r="H55" s="1266"/>
      <c r="I55" s="1266"/>
      <c r="J55" s="1267"/>
      <c r="K55" s="1268"/>
      <c r="L55" s="1244"/>
      <c r="M55" s="1244"/>
      <c r="N55" s="1244"/>
      <c r="O55" s="1244"/>
      <c r="P55" s="1244"/>
      <c r="Q55" s="1244"/>
      <c r="R55" s="1245"/>
      <c r="S55" s="1243"/>
      <c r="T55" s="1244"/>
      <c r="U55" s="1244"/>
      <c r="V55" s="1244"/>
      <c r="W55" s="1244"/>
      <c r="X55" s="1244"/>
      <c r="Y55" s="1244"/>
      <c r="Z55" s="1245"/>
      <c r="AA55" s="1243"/>
      <c r="AB55" s="1244"/>
      <c r="AC55" s="1244"/>
      <c r="AD55" s="1244"/>
      <c r="AE55" s="1244"/>
      <c r="AF55" s="1244"/>
      <c r="AG55" s="1244"/>
      <c r="AH55" s="1245"/>
      <c r="AI55" s="1243"/>
      <c r="AJ55" s="1244"/>
      <c r="AK55" s="1244"/>
      <c r="AL55" s="1244"/>
      <c r="AM55" s="1244"/>
      <c r="AN55" s="1244"/>
      <c r="AO55" s="1244"/>
      <c r="AP55" s="1245"/>
      <c r="AQ55" s="1243"/>
      <c r="AR55" s="1244"/>
      <c r="AS55" s="310" t="s">
        <v>1102</v>
      </c>
      <c r="AT55" s="1246"/>
      <c r="AU55" s="1247"/>
      <c r="AV55" s="1247"/>
      <c r="AW55" s="1247"/>
      <c r="AX55" s="311" t="s">
        <v>1103</v>
      </c>
      <c r="CR55"/>
      <c r="CS55"/>
      <c r="CT55"/>
      <c r="CU55"/>
      <c r="CV55"/>
    </row>
    <row r="56" spans="2:100" ht="21" customHeight="1">
      <c r="B56" s="1190"/>
      <c r="C56" s="1191"/>
      <c r="D56" s="1191"/>
      <c r="E56" s="1191"/>
      <c r="F56" s="1191"/>
      <c r="G56" s="1191"/>
      <c r="H56" s="1191"/>
      <c r="I56" s="1191"/>
      <c r="J56" s="1192"/>
      <c r="K56" s="312"/>
      <c r="L56" s="1275"/>
      <c r="M56" s="1275"/>
      <c r="N56" s="1275"/>
      <c r="O56" s="1275"/>
      <c r="P56" s="1275"/>
      <c r="Q56" s="1275"/>
      <c r="R56" s="314"/>
      <c r="S56" s="312"/>
      <c r="T56" s="1275"/>
      <c r="U56" s="1275"/>
      <c r="V56" s="1275"/>
      <c r="W56" s="1275"/>
      <c r="X56" s="1275"/>
      <c r="Y56" s="1275"/>
      <c r="Z56" s="314"/>
      <c r="AA56" s="312"/>
      <c r="AB56" s="1275"/>
      <c r="AC56" s="1275"/>
      <c r="AD56" s="1275"/>
      <c r="AE56" s="1275"/>
      <c r="AF56" s="1275"/>
      <c r="AG56" s="1275"/>
      <c r="AH56" s="314"/>
      <c r="AI56" s="448"/>
      <c r="AJ56" s="1275"/>
      <c r="AK56" s="1275"/>
      <c r="AL56" s="1275"/>
      <c r="AM56" s="1275"/>
      <c r="AN56" s="1275"/>
      <c r="AO56" s="1275"/>
      <c r="AP56" s="314"/>
      <c r="AQ56" s="312"/>
      <c r="AR56" s="1275"/>
      <c r="AS56" s="1275"/>
      <c r="AT56" s="1275"/>
      <c r="AU56" s="1275"/>
      <c r="AV56" s="1275"/>
      <c r="AW56" s="1275"/>
      <c r="AX56" s="314"/>
      <c r="BA56" s="193"/>
      <c r="BB56" s="193"/>
      <c r="BC56" s="193"/>
      <c r="BD56" s="193"/>
      <c r="BE56" s="193"/>
      <c r="BF56" s="193"/>
      <c r="BG56" s="193"/>
      <c r="BH56" s="193"/>
      <c r="BI56" s="193"/>
      <c r="BJ56" s="193"/>
      <c r="BK56" s="193"/>
      <c r="BL56" s="193"/>
      <c r="BM56" s="193"/>
      <c r="BN56" s="194"/>
      <c r="BO56" s="194"/>
      <c r="BP56" s="194"/>
      <c r="BQ56" s="194"/>
      <c r="BR56" s="194"/>
      <c r="BS56" s="194"/>
      <c r="BT56" s="194"/>
      <c r="BU56" s="194"/>
      <c r="BV56" s="194"/>
      <c r="BW56" s="194"/>
      <c r="BX56" s="194"/>
      <c r="BY56" s="194"/>
      <c r="BZ56" s="194"/>
      <c r="CA56" s="194"/>
      <c r="CR56"/>
      <c r="CS56"/>
      <c r="CT56"/>
      <c r="CU56"/>
      <c r="CV56"/>
    </row>
    <row r="57" spans="2:100" ht="17.25" customHeight="1">
      <c r="B57" s="1190" t="s">
        <v>1229</v>
      </c>
      <c r="C57" s="1191"/>
      <c r="D57" s="1191"/>
      <c r="E57" s="1191"/>
      <c r="F57" s="1191"/>
      <c r="G57" s="1191"/>
      <c r="H57" s="1191"/>
      <c r="I57" s="1191"/>
      <c r="J57" s="1192"/>
      <c r="K57" s="1278"/>
      <c r="L57" s="1199"/>
      <c r="M57" s="1199"/>
      <c r="N57" s="1199"/>
      <c r="O57" s="1199"/>
      <c r="P57" s="1199"/>
      <c r="Q57" s="1199"/>
      <c r="R57" s="1200"/>
      <c r="S57" s="1198"/>
      <c r="T57" s="1199"/>
      <c r="U57" s="1199"/>
      <c r="V57" s="1199"/>
      <c r="W57" s="1199"/>
      <c r="X57" s="1199"/>
      <c r="Y57" s="1199"/>
      <c r="Z57" s="1200"/>
      <c r="AA57" s="1198"/>
      <c r="AB57" s="1199"/>
      <c r="AC57" s="1199"/>
      <c r="AD57" s="1199"/>
      <c r="AE57" s="1199"/>
      <c r="AF57" s="1199"/>
      <c r="AG57" s="1199"/>
      <c r="AH57" s="1200"/>
      <c r="AI57" s="1239"/>
      <c r="AJ57" s="1239"/>
      <c r="AK57" s="1239"/>
      <c r="AL57" s="1239"/>
      <c r="AM57" s="1239"/>
      <c r="AN57" s="1239"/>
      <c r="AO57" s="1239"/>
      <c r="AP57" s="1239"/>
      <c r="AQ57" s="1239"/>
      <c r="AR57" s="1239"/>
      <c r="AS57" s="1239"/>
      <c r="AT57" s="1239"/>
      <c r="AU57" s="1239"/>
      <c r="AV57" s="1239"/>
      <c r="AW57" s="1239"/>
      <c r="AX57" s="1240"/>
      <c r="BA57" s="193"/>
      <c r="BB57" s="193"/>
      <c r="BC57" s="193"/>
      <c r="BD57" s="193"/>
      <c r="BE57" s="193"/>
      <c r="BF57" s="193"/>
      <c r="BG57" s="193"/>
      <c r="BH57" s="193"/>
      <c r="BI57" s="193"/>
      <c r="BJ57" s="193"/>
      <c r="BK57" s="193"/>
      <c r="BL57" s="193"/>
      <c r="BM57" s="193"/>
      <c r="BN57" s="194"/>
      <c r="BO57" s="194"/>
      <c r="BP57" s="194"/>
      <c r="BQ57" s="194"/>
      <c r="BR57" s="194"/>
      <c r="BS57" s="194"/>
      <c r="BT57" s="194"/>
      <c r="BU57" s="194"/>
      <c r="BV57" s="194"/>
      <c r="BW57" s="194"/>
      <c r="BX57" s="194"/>
      <c r="BY57" s="194"/>
      <c r="BZ57" s="194"/>
      <c r="CA57" s="194"/>
      <c r="CR57"/>
      <c r="CS57"/>
      <c r="CT57"/>
      <c r="CU57"/>
      <c r="CV57"/>
    </row>
    <row r="58" spans="2:100" ht="17.25" customHeight="1" thickBot="1">
      <c r="B58" s="1193"/>
      <c r="C58" s="1194"/>
      <c r="D58" s="1194"/>
      <c r="E58" s="1194"/>
      <c r="F58" s="1194"/>
      <c r="G58" s="1194"/>
      <c r="H58" s="1194"/>
      <c r="I58" s="1194"/>
      <c r="J58" s="1195"/>
      <c r="K58" s="1279"/>
      <c r="L58" s="1202"/>
      <c r="M58" s="1202"/>
      <c r="N58" s="1202"/>
      <c r="O58" s="1202"/>
      <c r="P58" s="1202"/>
      <c r="Q58" s="1202"/>
      <c r="R58" s="1203"/>
      <c r="S58" s="1201"/>
      <c r="T58" s="1202"/>
      <c r="U58" s="1202"/>
      <c r="V58" s="1202"/>
      <c r="W58" s="1202"/>
      <c r="X58" s="1202"/>
      <c r="Y58" s="1202"/>
      <c r="Z58" s="1203"/>
      <c r="AA58" s="1201"/>
      <c r="AB58" s="1202"/>
      <c r="AC58" s="1202"/>
      <c r="AD58" s="1202"/>
      <c r="AE58" s="1202"/>
      <c r="AF58" s="1202"/>
      <c r="AG58" s="1202"/>
      <c r="AH58" s="1203"/>
      <c r="AI58" s="1241"/>
      <c r="AJ58" s="1241"/>
      <c r="AK58" s="1241"/>
      <c r="AL58" s="1241"/>
      <c r="AM58" s="1241"/>
      <c r="AN58" s="1241"/>
      <c r="AO58" s="1241"/>
      <c r="AP58" s="1241"/>
      <c r="AQ58" s="1241"/>
      <c r="AR58" s="1241"/>
      <c r="AS58" s="1241"/>
      <c r="AT58" s="1241"/>
      <c r="AU58" s="1241"/>
      <c r="AV58" s="1241"/>
      <c r="AW58" s="1241"/>
      <c r="AX58" s="1242"/>
      <c r="BA58" s="193"/>
      <c r="BB58" s="193"/>
      <c r="BC58" s="193"/>
      <c r="BD58" s="193"/>
      <c r="BE58" s="193"/>
      <c r="BF58" s="193"/>
      <c r="BG58" s="193"/>
      <c r="BH58" s="193"/>
      <c r="BI58" s="193"/>
      <c r="BJ58" s="193"/>
      <c r="BK58" s="193"/>
      <c r="BL58" s="193"/>
      <c r="BM58" s="193"/>
      <c r="BN58" s="194"/>
      <c r="BO58" s="194"/>
      <c r="BP58" s="194"/>
      <c r="BQ58" s="194"/>
      <c r="BR58" s="194"/>
      <c r="BS58" s="194"/>
      <c r="BT58" s="194"/>
      <c r="BU58" s="194"/>
      <c r="BV58" s="194"/>
      <c r="BW58" s="194"/>
      <c r="BX58" s="194"/>
      <c r="BY58" s="194"/>
      <c r="BZ58" s="194"/>
      <c r="CA58" s="194"/>
      <c r="CH58"/>
      <c r="CR58"/>
      <c r="CS58"/>
      <c r="CT58"/>
      <c r="CU58"/>
      <c r="CV58"/>
    </row>
    <row r="59" spans="2:100" ht="16.5" customHeight="1">
      <c r="B59" s="1271" t="s">
        <v>1000</v>
      </c>
      <c r="C59" s="1272"/>
      <c r="D59" s="1272"/>
      <c r="E59" s="1272"/>
      <c r="F59" s="1272"/>
      <c r="G59" s="1272"/>
      <c r="H59" s="1272"/>
      <c r="I59" s="1272"/>
      <c r="J59" s="1272"/>
      <c r="K59" s="1272"/>
      <c r="L59" s="1272"/>
      <c r="M59" s="1272"/>
      <c r="N59" s="1272"/>
      <c r="O59" s="1272"/>
      <c r="P59" s="1272"/>
      <c r="Q59" s="1272"/>
      <c r="R59" s="1272"/>
      <c r="S59" s="1272"/>
      <c r="T59" s="1272"/>
      <c r="U59" s="1272"/>
      <c r="V59" s="1272"/>
      <c r="W59" s="1272"/>
      <c r="X59" s="1272"/>
      <c r="Y59" s="1272"/>
      <c r="Z59" s="1272"/>
      <c r="AA59" s="1272"/>
      <c r="AB59" s="1272"/>
      <c r="AC59" s="1272"/>
      <c r="AD59" s="1272"/>
      <c r="AE59" s="1272"/>
      <c r="AF59" s="1272"/>
      <c r="AG59" s="1272"/>
      <c r="AH59" s="1272"/>
      <c r="AI59" s="1272"/>
      <c r="AJ59" s="1272"/>
      <c r="AK59" s="1272"/>
      <c r="AL59" s="1272"/>
      <c r="AM59" s="1272"/>
      <c r="AN59" s="1233" t="s">
        <v>805</v>
      </c>
      <c r="AO59" s="1234"/>
      <c r="AP59" s="1234"/>
      <c r="AQ59" s="1234"/>
      <c r="AR59" s="1234"/>
      <c r="AS59" s="1234"/>
      <c r="AT59" s="1234"/>
      <c r="AU59" s="1234"/>
      <c r="AV59" s="1234"/>
      <c r="AW59" s="1234"/>
      <c r="AX59" s="1235"/>
      <c r="BA59" s="193"/>
      <c r="BB59" s="193"/>
      <c r="BC59" s="193"/>
      <c r="BD59" s="193"/>
      <c r="BE59" s="193"/>
      <c r="BF59" s="193"/>
      <c r="BG59" s="193"/>
      <c r="BH59" s="193"/>
      <c r="BI59" s="193"/>
      <c r="BJ59" s="193"/>
      <c r="BK59" s="193"/>
      <c r="BL59" s="193"/>
      <c r="BM59" s="193"/>
      <c r="BN59" s="194"/>
      <c r="BO59" s="194"/>
      <c r="BP59" s="194"/>
      <c r="BQ59" s="194"/>
      <c r="BR59" s="194"/>
      <c r="BS59" s="194"/>
      <c r="BT59" s="194"/>
      <c r="BU59" s="194"/>
      <c r="BV59" s="194"/>
      <c r="BW59" s="194"/>
      <c r="BX59" s="194"/>
      <c r="BY59" s="194"/>
      <c r="BZ59" s="194"/>
      <c r="CA59" s="194"/>
      <c r="CH59"/>
      <c r="CR59"/>
      <c r="CS59"/>
      <c r="CT59"/>
      <c r="CU59"/>
      <c r="CV59"/>
    </row>
    <row r="60" spans="2:100" ht="16.5" customHeight="1" thickBot="1">
      <c r="B60" s="1273"/>
      <c r="C60" s="1274"/>
      <c r="D60" s="1274"/>
      <c r="E60" s="1274"/>
      <c r="F60" s="1274"/>
      <c r="G60" s="1274"/>
      <c r="H60" s="1274"/>
      <c r="I60" s="1274"/>
      <c r="J60" s="1274"/>
      <c r="K60" s="1274"/>
      <c r="L60" s="1274"/>
      <c r="M60" s="1274"/>
      <c r="N60" s="1274"/>
      <c r="O60" s="1274"/>
      <c r="P60" s="1274"/>
      <c r="Q60" s="1274"/>
      <c r="R60" s="1274"/>
      <c r="S60" s="1274"/>
      <c r="T60" s="1274"/>
      <c r="U60" s="1274"/>
      <c r="V60" s="1274"/>
      <c r="W60" s="1274"/>
      <c r="X60" s="1274"/>
      <c r="Y60" s="1274"/>
      <c r="Z60" s="1274"/>
      <c r="AA60" s="1274"/>
      <c r="AB60" s="1274"/>
      <c r="AC60" s="1274"/>
      <c r="AD60" s="1274"/>
      <c r="AE60" s="1274"/>
      <c r="AF60" s="1274"/>
      <c r="AG60" s="1274"/>
      <c r="AH60" s="1274"/>
      <c r="AI60" s="1274"/>
      <c r="AJ60" s="1274"/>
      <c r="AK60" s="1274"/>
      <c r="AL60" s="1274"/>
      <c r="AM60" s="1274"/>
      <c r="AN60" s="1236"/>
      <c r="AO60" s="1237"/>
      <c r="AP60" s="1237"/>
      <c r="AQ60" s="1237"/>
      <c r="AR60" s="1237"/>
      <c r="AS60" s="1237"/>
      <c r="AT60" s="1237"/>
      <c r="AU60" s="1237"/>
      <c r="AV60" s="1237"/>
      <c r="AW60" s="1237"/>
      <c r="AX60" s="1238"/>
      <c r="BA60" s="193"/>
      <c r="BB60" s="193"/>
      <c r="BC60" s="193"/>
      <c r="BD60" s="193"/>
      <c r="BE60" s="193"/>
      <c r="BF60" s="193"/>
      <c r="BG60" s="193"/>
      <c r="BH60" s="193"/>
      <c r="BI60" s="193"/>
      <c r="BJ60" s="193"/>
      <c r="BK60" s="193"/>
      <c r="BL60" s="193"/>
      <c r="BM60" s="193"/>
      <c r="BN60" s="194"/>
      <c r="BO60" s="194"/>
      <c r="BP60" s="194"/>
      <c r="BQ60" s="194"/>
      <c r="BR60" s="194"/>
      <c r="BS60" s="194"/>
      <c r="BT60" s="194"/>
      <c r="BU60" s="194"/>
      <c r="BV60" s="194"/>
      <c r="BW60" s="194"/>
      <c r="BX60" s="194"/>
      <c r="BY60" s="194"/>
      <c r="BZ60" s="194"/>
      <c r="CA60" s="194"/>
      <c r="CH60"/>
      <c r="CR60"/>
      <c r="CS60"/>
      <c r="CT60"/>
      <c r="CU60"/>
      <c r="CV60"/>
    </row>
    <row r="61" spans="2:100" ht="16.5" customHeight="1" thickBot="1">
      <c r="B61" s="1269" t="s">
        <v>740</v>
      </c>
      <c r="C61" s="1270"/>
      <c r="D61" s="1270"/>
      <c r="E61" s="1270"/>
      <c r="F61" s="1270"/>
      <c r="G61" s="1270"/>
      <c r="H61" s="1270"/>
      <c r="I61" s="1270"/>
      <c r="J61" s="1270"/>
      <c r="K61" s="1270"/>
      <c r="L61" s="1270"/>
      <c r="M61" s="1270"/>
      <c r="N61" s="1270"/>
      <c r="O61" s="1270"/>
      <c r="P61" s="1277" t="s">
        <v>739</v>
      </c>
      <c r="Q61" s="1277"/>
      <c r="R61" s="1277"/>
      <c r="S61" s="1355">
        <f>SUM(マスタ!X71:X83)</f>
        <v>0</v>
      </c>
      <c r="T61" s="1355"/>
      <c r="U61" s="1355"/>
      <c r="V61" s="1355"/>
      <c r="W61" s="1355"/>
      <c r="X61" s="315"/>
      <c r="Y61" s="1276" t="s">
        <v>1526</v>
      </c>
      <c r="Z61" s="1276"/>
      <c r="AA61" s="1276"/>
      <c r="AB61" s="1276"/>
      <c r="AC61" s="1276"/>
      <c r="AD61" s="1276"/>
      <c r="AE61" s="1276"/>
      <c r="AF61" s="1276"/>
      <c r="AG61" s="1276"/>
      <c r="AH61" s="1276"/>
      <c r="AI61" s="1289" t="s">
        <v>739</v>
      </c>
      <c r="AJ61" s="1289"/>
      <c r="AK61" s="1291">
        <f>SUM(マスタ!AB71:AB83)</f>
        <v>0</v>
      </c>
      <c r="AL61" s="1291"/>
      <c r="AM61" s="1291"/>
      <c r="AN61" s="1338" t="s">
        <v>1304</v>
      </c>
      <c r="AO61" s="1339"/>
      <c r="AP61" s="1339"/>
      <c r="AQ61" s="1339"/>
      <c r="AR61" s="1339"/>
      <c r="AS61" s="1339"/>
      <c r="AT61" s="1339"/>
      <c r="AU61" s="1339"/>
      <c r="AV61" s="1339"/>
      <c r="AW61" s="1339"/>
      <c r="AX61" s="1340"/>
      <c r="BA61" s="193"/>
      <c r="BB61" s="193"/>
      <c r="BC61" s="193"/>
      <c r="BD61" s="193"/>
      <c r="BE61" s="193"/>
      <c r="BF61" s="193"/>
      <c r="BG61" s="193"/>
      <c r="BH61" s="193"/>
      <c r="BI61" s="193"/>
      <c r="BJ61" s="193"/>
      <c r="BK61" s="193"/>
      <c r="BL61" s="193"/>
      <c r="BM61" s="193"/>
      <c r="BN61" s="194"/>
      <c r="BO61" s="194"/>
      <c r="BP61" s="194"/>
      <c r="BQ61" s="194"/>
      <c r="BR61" s="194"/>
      <c r="BS61" s="194"/>
      <c r="BT61" s="194"/>
      <c r="BU61" s="194"/>
      <c r="BV61" s="194"/>
      <c r="BW61" s="194"/>
      <c r="BX61" s="194"/>
      <c r="BY61" s="194"/>
      <c r="BZ61" s="194"/>
      <c r="CA61" s="194"/>
      <c r="CH61"/>
      <c r="CR61"/>
      <c r="CS61"/>
      <c r="CT61"/>
      <c r="CU61"/>
      <c r="CV61"/>
    </row>
    <row r="62" spans="2:100" ht="16.5" customHeight="1" thickBot="1">
      <c r="B62" s="1286" t="s">
        <v>1230</v>
      </c>
      <c r="C62" s="1284"/>
      <c r="D62" s="1284"/>
      <c r="E62" s="1284"/>
      <c r="F62" s="1284"/>
      <c r="G62" s="1284"/>
      <c r="H62" s="1287"/>
      <c r="I62" s="1282" t="s">
        <v>1231</v>
      </c>
      <c r="J62" s="1282"/>
      <c r="K62" s="1282"/>
      <c r="L62" s="1282"/>
      <c r="M62" s="1283" t="s">
        <v>1232</v>
      </c>
      <c r="N62" s="1284"/>
      <c r="O62" s="1284"/>
      <c r="P62" s="1284"/>
      <c r="Q62" s="1284"/>
      <c r="R62" s="1284"/>
      <c r="S62" s="1284"/>
      <c r="T62" s="1282" t="s">
        <v>1233</v>
      </c>
      <c r="U62" s="1282"/>
      <c r="V62" s="1282"/>
      <c r="W62" s="1283"/>
      <c r="X62" s="316"/>
      <c r="Y62" s="1287" t="s">
        <v>1231</v>
      </c>
      <c r="Z62" s="1282"/>
      <c r="AA62" s="1282"/>
      <c r="AB62" s="1282"/>
      <c r="AC62" s="1283" t="s">
        <v>1232</v>
      </c>
      <c r="AD62" s="1284"/>
      <c r="AE62" s="1284"/>
      <c r="AF62" s="1284"/>
      <c r="AG62" s="1284"/>
      <c r="AH62" s="1284"/>
      <c r="AI62" s="1284"/>
      <c r="AJ62" s="1282" t="s">
        <v>1233</v>
      </c>
      <c r="AK62" s="1282"/>
      <c r="AL62" s="1282"/>
      <c r="AM62" s="1290"/>
      <c r="AN62" s="1341"/>
      <c r="AO62" s="1342"/>
      <c r="AP62" s="1342"/>
      <c r="AQ62" s="1342"/>
      <c r="AR62" s="1342"/>
      <c r="AS62" s="1342"/>
      <c r="AT62" s="1342"/>
      <c r="AU62" s="1342"/>
      <c r="AV62" s="1342"/>
      <c r="AW62" s="1342"/>
      <c r="AX62" s="1343"/>
      <c r="BA62" s="193"/>
      <c r="BB62" s="193"/>
      <c r="BC62" s="193"/>
      <c r="BD62" s="193"/>
      <c r="BE62" s="193"/>
      <c r="BF62" s="193"/>
      <c r="BG62" s="193"/>
      <c r="BH62" s="193"/>
      <c r="BI62" s="193"/>
      <c r="BJ62" s="193"/>
      <c r="BK62" s="193"/>
      <c r="BL62" s="193"/>
      <c r="BM62" s="193"/>
      <c r="BN62" s="194"/>
      <c r="BO62" s="194"/>
      <c r="BP62" s="194"/>
      <c r="BQ62" s="194"/>
      <c r="BR62" s="194"/>
      <c r="BS62" s="194"/>
      <c r="BT62" s="194"/>
      <c r="BU62" s="194"/>
      <c r="BV62" s="194"/>
      <c r="BW62" s="194"/>
      <c r="BX62" s="194"/>
      <c r="BY62" s="194"/>
      <c r="BZ62" s="194"/>
      <c r="CA62" s="194"/>
      <c r="CH62"/>
      <c r="CR62"/>
      <c r="CS62"/>
      <c r="CT62"/>
      <c r="CU62"/>
      <c r="CV62"/>
    </row>
    <row r="63" spans="2:100" ht="16.5" customHeight="1" thickTop="1">
      <c r="B63" s="1262" t="s">
        <v>1235</v>
      </c>
      <c r="C63" s="1263"/>
      <c r="D63" s="1263"/>
      <c r="E63" s="1263"/>
      <c r="F63" s="1263"/>
      <c r="G63" s="1263"/>
      <c r="H63" s="1263"/>
      <c r="I63" s="1253"/>
      <c r="J63" s="1253"/>
      <c r="K63" s="1253"/>
      <c r="L63" s="1253"/>
      <c r="M63" s="1254"/>
      <c r="N63" s="1285"/>
      <c r="O63" s="1285"/>
      <c r="P63" s="1285"/>
      <c r="Q63" s="1285"/>
      <c r="R63" s="1285"/>
      <c r="S63" s="1285"/>
      <c r="T63" s="1253"/>
      <c r="U63" s="1253"/>
      <c r="V63" s="1253"/>
      <c r="W63" s="1254"/>
      <c r="X63" s="317"/>
      <c r="Y63" s="1356"/>
      <c r="Z63" s="1253"/>
      <c r="AA63" s="1253"/>
      <c r="AB63" s="1253"/>
      <c r="AC63" s="1254"/>
      <c r="AD63" s="1285"/>
      <c r="AE63" s="1285"/>
      <c r="AF63" s="1285"/>
      <c r="AG63" s="1285"/>
      <c r="AH63" s="1285"/>
      <c r="AI63" s="1285"/>
      <c r="AJ63" s="1253"/>
      <c r="AK63" s="1253"/>
      <c r="AL63" s="1253"/>
      <c r="AM63" s="1254"/>
      <c r="AN63" s="1341"/>
      <c r="AO63" s="1342"/>
      <c r="AP63" s="1342"/>
      <c r="AQ63" s="1342"/>
      <c r="AR63" s="1342"/>
      <c r="AS63" s="1342"/>
      <c r="AT63" s="1342"/>
      <c r="AU63" s="1342"/>
      <c r="AV63" s="1342"/>
      <c r="AW63" s="1342"/>
      <c r="AX63" s="1343"/>
      <c r="BA63" s="193"/>
      <c r="BB63" s="193"/>
      <c r="BC63" s="193"/>
      <c r="BD63" s="193"/>
      <c r="BE63" s="193"/>
      <c r="BF63" s="193"/>
      <c r="BG63" s="193"/>
      <c r="BH63" s="193"/>
      <c r="BI63" s="193"/>
      <c r="BJ63" s="193"/>
      <c r="BK63" s="193"/>
      <c r="BL63" s="193"/>
      <c r="BM63" s="193"/>
      <c r="BN63" s="194"/>
      <c r="BO63" s="194"/>
      <c r="BP63" s="194"/>
      <c r="BQ63" s="194"/>
      <c r="BR63" s="194"/>
      <c r="BS63" s="194"/>
      <c r="BT63" s="194"/>
      <c r="BU63" s="194"/>
      <c r="BV63" s="194"/>
      <c r="BW63" s="194"/>
      <c r="BX63" s="194"/>
      <c r="BY63" s="194"/>
      <c r="BZ63" s="194"/>
      <c r="CA63" s="194"/>
      <c r="CH63"/>
      <c r="CR63"/>
      <c r="CS63"/>
      <c r="CT63"/>
      <c r="CU63"/>
      <c r="CV63"/>
    </row>
    <row r="64" spans="2:100" ht="16.5" customHeight="1">
      <c r="B64" s="1255" t="s">
        <v>738</v>
      </c>
      <c r="C64" s="1256"/>
      <c r="D64" s="1256"/>
      <c r="E64" s="1256"/>
      <c r="F64" s="1256"/>
      <c r="G64" s="1256"/>
      <c r="H64" s="1257"/>
      <c r="I64" s="1258"/>
      <c r="J64" s="1259"/>
      <c r="K64" s="1259"/>
      <c r="L64" s="1260"/>
      <c r="M64" s="1258"/>
      <c r="N64" s="1259"/>
      <c r="O64" s="1259"/>
      <c r="P64" s="1259"/>
      <c r="Q64" s="1259"/>
      <c r="R64" s="1259"/>
      <c r="S64" s="1259"/>
      <c r="T64" s="318"/>
      <c r="U64" s="319"/>
      <c r="V64" s="319"/>
      <c r="W64" s="319"/>
      <c r="X64" s="320"/>
      <c r="Y64" s="1259"/>
      <c r="Z64" s="1259"/>
      <c r="AA64" s="1259"/>
      <c r="AB64" s="1260"/>
      <c r="AC64" s="1258"/>
      <c r="AD64" s="1259"/>
      <c r="AE64" s="1259"/>
      <c r="AF64" s="1259"/>
      <c r="AG64" s="1259"/>
      <c r="AH64" s="1259"/>
      <c r="AI64" s="1259"/>
      <c r="AJ64" s="318"/>
      <c r="AK64" s="319"/>
      <c r="AL64" s="319"/>
      <c r="AM64" s="319"/>
      <c r="AN64" s="1341"/>
      <c r="AO64" s="1342"/>
      <c r="AP64" s="1342"/>
      <c r="AQ64" s="1342"/>
      <c r="AR64" s="1342"/>
      <c r="AS64" s="1342"/>
      <c r="AT64" s="1342"/>
      <c r="AU64" s="1342"/>
      <c r="AV64" s="1342"/>
      <c r="AW64" s="1342"/>
      <c r="AX64" s="1343"/>
      <c r="BA64" s="193"/>
      <c r="BB64" s="193"/>
      <c r="BC64" s="193"/>
      <c r="BD64" s="193"/>
      <c r="BE64" s="193"/>
      <c r="BF64" s="193"/>
      <c r="BG64" s="193"/>
      <c r="BH64" s="193"/>
      <c r="BI64" s="193"/>
      <c r="BJ64" s="193"/>
      <c r="BK64" s="193"/>
      <c r="BL64" s="193"/>
      <c r="BM64" s="193"/>
      <c r="BN64" s="194"/>
      <c r="BO64" s="194"/>
      <c r="BP64" s="194"/>
      <c r="BQ64" s="194"/>
      <c r="BR64" s="194"/>
      <c r="BS64" s="194"/>
      <c r="BT64" s="194"/>
      <c r="BU64" s="194"/>
      <c r="BV64" s="194"/>
      <c r="BW64" s="194"/>
      <c r="BX64" s="194"/>
      <c r="BY64" s="194"/>
      <c r="BZ64" s="194"/>
      <c r="CA64" s="194"/>
      <c r="CH64"/>
      <c r="CR64"/>
      <c r="CS64"/>
      <c r="CT64"/>
      <c r="CU64"/>
      <c r="CV64"/>
    </row>
    <row r="65" spans="2:100" ht="16.5" customHeight="1">
      <c r="B65" s="1248" t="s">
        <v>1238</v>
      </c>
      <c r="C65" s="1249"/>
      <c r="D65" s="1249"/>
      <c r="E65" s="1249"/>
      <c r="F65" s="1249"/>
      <c r="G65" s="1249"/>
      <c r="H65" s="1249"/>
      <c r="I65" s="1261"/>
      <c r="J65" s="1261"/>
      <c r="K65" s="1261"/>
      <c r="L65" s="1261"/>
      <c r="M65" s="321"/>
      <c r="N65" s="313"/>
      <c r="O65" s="313"/>
      <c r="P65" s="313"/>
      <c r="Q65" s="313"/>
      <c r="R65" s="313"/>
      <c r="S65" s="313"/>
      <c r="T65" s="1261"/>
      <c r="U65" s="1261"/>
      <c r="V65" s="1261"/>
      <c r="W65" s="1264"/>
      <c r="X65" s="320"/>
      <c r="Y65" s="1288"/>
      <c r="Z65" s="1261"/>
      <c r="AA65" s="1261"/>
      <c r="AB65" s="1261"/>
      <c r="AC65" s="321"/>
      <c r="AD65" s="313"/>
      <c r="AE65" s="313"/>
      <c r="AF65" s="313"/>
      <c r="AG65" s="313"/>
      <c r="AH65" s="313"/>
      <c r="AI65" s="313"/>
      <c r="AJ65" s="1261"/>
      <c r="AK65" s="1261"/>
      <c r="AL65" s="1261"/>
      <c r="AM65" s="1264"/>
      <c r="AN65" s="1341"/>
      <c r="AO65" s="1342"/>
      <c r="AP65" s="1342"/>
      <c r="AQ65" s="1342"/>
      <c r="AR65" s="1342"/>
      <c r="AS65" s="1342"/>
      <c r="AT65" s="1342"/>
      <c r="AU65" s="1342"/>
      <c r="AV65" s="1342"/>
      <c r="AW65" s="1342"/>
      <c r="AX65" s="1343"/>
      <c r="BA65" s="193"/>
      <c r="BB65" s="193"/>
      <c r="BC65" s="193"/>
      <c r="BD65" s="193"/>
      <c r="BE65" s="193"/>
      <c r="BF65" s="193"/>
      <c r="BG65" s="193"/>
      <c r="BH65" s="193"/>
      <c r="BI65" s="193"/>
      <c r="BJ65" s="193"/>
      <c r="BK65" s="193"/>
      <c r="BL65" s="193"/>
      <c r="BM65" s="193"/>
      <c r="BN65" s="194"/>
      <c r="BO65" s="194"/>
      <c r="BP65" s="194"/>
      <c r="BQ65" s="194"/>
      <c r="BR65" s="194"/>
      <c r="BS65" s="194"/>
      <c r="BT65" s="194"/>
      <c r="BU65" s="194"/>
      <c r="BV65" s="194"/>
      <c r="BW65" s="194"/>
      <c r="BX65" s="194"/>
      <c r="BY65" s="194"/>
      <c r="BZ65" s="194"/>
      <c r="CA65" s="194"/>
      <c r="CH65"/>
      <c r="CR65"/>
      <c r="CS65"/>
      <c r="CT65"/>
      <c r="CU65"/>
      <c r="CV65"/>
    </row>
    <row r="66" spans="2:100" ht="16.5" customHeight="1">
      <c r="B66" s="1248" t="s">
        <v>1240</v>
      </c>
      <c r="C66" s="1249"/>
      <c r="D66" s="1249"/>
      <c r="E66" s="1249"/>
      <c r="F66" s="1249"/>
      <c r="G66" s="1249"/>
      <c r="H66" s="1249"/>
      <c r="I66" s="1261"/>
      <c r="J66" s="1261"/>
      <c r="K66" s="1261"/>
      <c r="L66" s="1261"/>
      <c r="M66" s="321"/>
      <c r="N66" s="313"/>
      <c r="O66" s="313"/>
      <c r="P66" s="313"/>
      <c r="Q66" s="313"/>
      <c r="R66" s="313"/>
      <c r="S66" s="313"/>
      <c r="T66" s="1261"/>
      <c r="U66" s="1261"/>
      <c r="V66" s="1261"/>
      <c r="W66" s="1264"/>
      <c r="X66" s="320"/>
      <c r="Y66" s="1288"/>
      <c r="Z66" s="1261"/>
      <c r="AA66" s="1261"/>
      <c r="AB66" s="1261"/>
      <c r="AC66" s="321"/>
      <c r="AD66" s="313"/>
      <c r="AE66" s="313"/>
      <c r="AF66" s="313"/>
      <c r="AG66" s="313"/>
      <c r="AH66" s="313"/>
      <c r="AI66" s="313"/>
      <c r="AJ66" s="1261"/>
      <c r="AK66" s="1261"/>
      <c r="AL66" s="1261"/>
      <c r="AM66" s="1264"/>
      <c r="AN66" s="1341"/>
      <c r="AO66" s="1342"/>
      <c r="AP66" s="1342"/>
      <c r="AQ66" s="1342"/>
      <c r="AR66" s="1342"/>
      <c r="AS66" s="1342"/>
      <c r="AT66" s="1342"/>
      <c r="AU66" s="1342"/>
      <c r="AV66" s="1342"/>
      <c r="AW66" s="1342"/>
      <c r="AX66" s="1343"/>
      <c r="BA66" s="193"/>
      <c r="BB66" s="193"/>
      <c r="BC66" s="193"/>
      <c r="BD66" s="193"/>
      <c r="BE66" s="193"/>
      <c r="BF66" s="193"/>
      <c r="BG66" s="193"/>
      <c r="BH66" s="193"/>
      <c r="BI66" s="193"/>
      <c r="BJ66" s="193"/>
      <c r="BK66" s="193"/>
      <c r="BL66" s="193"/>
      <c r="BM66" s="193"/>
      <c r="BN66" s="194"/>
      <c r="BO66" s="194"/>
      <c r="BP66" s="194"/>
      <c r="BQ66" s="194"/>
      <c r="BR66" s="194"/>
      <c r="BS66" s="194"/>
      <c r="BT66" s="194"/>
      <c r="BU66" s="194"/>
      <c r="BV66" s="194"/>
      <c r="BW66" s="194"/>
      <c r="BX66" s="194"/>
      <c r="BY66" s="194"/>
      <c r="BZ66" s="194"/>
      <c r="CA66" s="194"/>
      <c r="CH66"/>
      <c r="CR66"/>
      <c r="CS66"/>
      <c r="CT66"/>
      <c r="CU66"/>
      <c r="CV66"/>
    </row>
    <row r="67" spans="2:100" ht="16.5" customHeight="1">
      <c r="B67" s="1248" t="s">
        <v>1241</v>
      </c>
      <c r="C67" s="1249"/>
      <c r="D67" s="1249"/>
      <c r="E67" s="1249"/>
      <c r="F67" s="1249"/>
      <c r="G67" s="1249"/>
      <c r="H67" s="1249"/>
      <c r="I67" s="1261"/>
      <c r="J67" s="1261"/>
      <c r="K67" s="1261"/>
      <c r="L67" s="1261"/>
      <c r="M67" s="321"/>
      <c r="N67" s="313"/>
      <c r="O67" s="313"/>
      <c r="P67" s="313"/>
      <c r="Q67" s="313"/>
      <c r="R67" s="313"/>
      <c r="S67" s="313"/>
      <c r="T67" s="1261"/>
      <c r="U67" s="1261"/>
      <c r="V67" s="1261"/>
      <c r="W67" s="1264"/>
      <c r="X67" s="320"/>
      <c r="Y67" s="1288"/>
      <c r="Z67" s="1261"/>
      <c r="AA67" s="1261"/>
      <c r="AB67" s="1261"/>
      <c r="AC67" s="321"/>
      <c r="AD67" s="313"/>
      <c r="AE67" s="313"/>
      <c r="AF67" s="313"/>
      <c r="AG67" s="313"/>
      <c r="AH67" s="313"/>
      <c r="AI67" s="313"/>
      <c r="AJ67" s="1261"/>
      <c r="AK67" s="1261"/>
      <c r="AL67" s="1261"/>
      <c r="AM67" s="1264"/>
      <c r="AN67" s="1341"/>
      <c r="AO67" s="1342"/>
      <c r="AP67" s="1342"/>
      <c r="AQ67" s="1342"/>
      <c r="AR67" s="1342"/>
      <c r="AS67" s="1342"/>
      <c r="AT67" s="1342"/>
      <c r="AU67" s="1342"/>
      <c r="AV67" s="1342"/>
      <c r="AW67" s="1342"/>
      <c r="AX67" s="1343"/>
      <c r="BA67" s="193"/>
      <c r="BB67" s="193"/>
      <c r="BC67" s="193"/>
      <c r="BD67" s="193"/>
      <c r="BE67" s="193"/>
      <c r="BF67" s="193"/>
      <c r="BG67" s="193"/>
      <c r="BH67" s="193"/>
      <c r="BI67" s="193"/>
      <c r="BJ67" s="193"/>
      <c r="BK67" s="193"/>
      <c r="BL67" s="193"/>
      <c r="BM67" s="193"/>
      <c r="BN67" s="194"/>
      <c r="BO67" s="194"/>
      <c r="BP67" s="194"/>
      <c r="BQ67" s="194"/>
      <c r="BR67" s="194"/>
      <c r="BS67" s="194"/>
      <c r="BT67" s="194"/>
      <c r="BU67" s="194"/>
      <c r="BV67" s="194"/>
      <c r="BW67" s="194"/>
      <c r="BX67" s="194"/>
      <c r="BY67" s="194"/>
      <c r="BZ67" s="194"/>
      <c r="CA67" s="194"/>
      <c r="CH67"/>
      <c r="CR67"/>
      <c r="CS67"/>
      <c r="CT67"/>
      <c r="CU67"/>
      <c r="CV67"/>
    </row>
    <row r="68" spans="2:100" ht="16.5" customHeight="1">
      <c r="B68" s="1248" t="s">
        <v>1237</v>
      </c>
      <c r="C68" s="1249"/>
      <c r="D68" s="1249"/>
      <c r="E68" s="1249"/>
      <c r="F68" s="1249"/>
      <c r="G68" s="1249"/>
      <c r="H68" s="1249"/>
      <c r="I68" s="1261"/>
      <c r="J68" s="1261"/>
      <c r="K68" s="1261"/>
      <c r="L68" s="1261"/>
      <c r="M68" s="321"/>
      <c r="N68" s="313"/>
      <c r="O68" s="313"/>
      <c r="P68" s="313"/>
      <c r="Q68" s="313"/>
      <c r="R68" s="313"/>
      <c r="S68" s="313"/>
      <c r="T68" s="1261"/>
      <c r="U68" s="1261"/>
      <c r="V68" s="1261"/>
      <c r="W68" s="1264"/>
      <c r="X68" s="320"/>
      <c r="Y68" s="1288"/>
      <c r="Z68" s="1261"/>
      <c r="AA68" s="1261"/>
      <c r="AB68" s="1261"/>
      <c r="AC68" s="321"/>
      <c r="AD68" s="313"/>
      <c r="AE68" s="313"/>
      <c r="AF68" s="313"/>
      <c r="AG68" s="313"/>
      <c r="AH68" s="313"/>
      <c r="AI68" s="313"/>
      <c r="AJ68" s="1261"/>
      <c r="AK68" s="1261"/>
      <c r="AL68" s="1261"/>
      <c r="AM68" s="1264"/>
      <c r="AN68" s="1341"/>
      <c r="AO68" s="1342"/>
      <c r="AP68" s="1342"/>
      <c r="AQ68" s="1342"/>
      <c r="AR68" s="1342"/>
      <c r="AS68" s="1342"/>
      <c r="AT68" s="1342"/>
      <c r="AU68" s="1342"/>
      <c r="AV68" s="1342"/>
      <c r="AW68" s="1342"/>
      <c r="AX68" s="1343"/>
      <c r="BA68" s="193"/>
      <c r="BB68" s="193"/>
      <c r="BC68" s="193"/>
      <c r="BD68" s="193"/>
      <c r="BE68" s="193"/>
      <c r="BF68" s="193"/>
      <c r="BG68" s="193"/>
      <c r="BH68" s="193"/>
      <c r="BI68" s="193"/>
      <c r="BJ68" s="193"/>
      <c r="BK68" s="193"/>
      <c r="BL68" s="193"/>
      <c r="BM68" s="193"/>
      <c r="BN68" s="194"/>
      <c r="BO68" s="194"/>
      <c r="BP68" s="194"/>
      <c r="BQ68" s="194"/>
      <c r="BR68" s="194"/>
      <c r="BS68" s="194"/>
      <c r="BT68" s="194"/>
      <c r="BU68" s="194"/>
      <c r="BV68" s="194"/>
      <c r="BW68" s="194"/>
      <c r="BX68" s="194"/>
      <c r="BY68" s="194"/>
      <c r="BZ68" s="194"/>
      <c r="CA68" s="194"/>
      <c r="CH68"/>
      <c r="CR68"/>
      <c r="CS68"/>
      <c r="CT68"/>
      <c r="CU68"/>
      <c r="CV68"/>
    </row>
    <row r="69" spans="2:100" ht="16.5" customHeight="1">
      <c r="B69" s="1250" t="s">
        <v>1243</v>
      </c>
      <c r="C69" s="1251"/>
      <c r="D69" s="1251"/>
      <c r="E69" s="1251"/>
      <c r="F69" s="1251"/>
      <c r="G69" s="1251"/>
      <c r="H69" s="1252"/>
      <c r="I69" s="1258"/>
      <c r="J69" s="1259"/>
      <c r="K69" s="1259"/>
      <c r="L69" s="1260"/>
      <c r="M69" s="318"/>
      <c r="N69" s="319"/>
      <c r="O69" s="319"/>
      <c r="P69" s="319"/>
      <c r="Q69" s="319"/>
      <c r="R69" s="319"/>
      <c r="S69" s="319"/>
      <c r="T69" s="318"/>
      <c r="U69" s="319"/>
      <c r="V69" s="319"/>
      <c r="W69" s="319"/>
      <c r="X69" s="320"/>
      <c r="Y69" s="1259"/>
      <c r="Z69" s="1259"/>
      <c r="AA69" s="1259"/>
      <c r="AB69" s="1260"/>
      <c r="AC69" s="318"/>
      <c r="AD69" s="319"/>
      <c r="AE69" s="319"/>
      <c r="AF69" s="319"/>
      <c r="AG69" s="319"/>
      <c r="AH69" s="319"/>
      <c r="AI69" s="319"/>
      <c r="AJ69" s="318"/>
      <c r="AK69" s="319"/>
      <c r="AL69" s="319"/>
      <c r="AM69" s="319"/>
      <c r="AN69" s="1341"/>
      <c r="AO69" s="1342"/>
      <c r="AP69" s="1342"/>
      <c r="AQ69" s="1342"/>
      <c r="AR69" s="1342"/>
      <c r="AS69" s="1342"/>
      <c r="AT69" s="1342"/>
      <c r="AU69" s="1342"/>
      <c r="AV69" s="1342"/>
      <c r="AW69" s="1342"/>
      <c r="AX69" s="1343"/>
      <c r="BA69" s="193"/>
      <c r="BB69" s="193"/>
      <c r="BC69" s="193"/>
      <c r="BD69" s="193"/>
      <c r="BE69" s="193"/>
      <c r="BF69" s="193"/>
      <c r="BG69" s="193"/>
      <c r="BH69" s="193"/>
      <c r="BI69" s="193"/>
      <c r="BJ69" s="193"/>
      <c r="BK69" s="193"/>
      <c r="BL69" s="193"/>
      <c r="BM69" s="193"/>
      <c r="BN69" s="194"/>
      <c r="BO69" s="194"/>
      <c r="BP69" s="194"/>
      <c r="BQ69" s="194"/>
      <c r="BR69" s="194"/>
      <c r="BS69" s="194"/>
      <c r="BT69" s="194"/>
      <c r="BU69" s="194"/>
      <c r="BV69" s="194"/>
      <c r="BW69" s="194"/>
      <c r="BX69" s="194"/>
      <c r="BY69" s="194"/>
      <c r="BZ69" s="194"/>
      <c r="CA69" s="194"/>
      <c r="CH69"/>
      <c r="CR69"/>
      <c r="CS69"/>
      <c r="CT69"/>
      <c r="CU69"/>
      <c r="CV69"/>
    </row>
    <row r="70" spans="2:100" ht="16.5" customHeight="1">
      <c r="B70" s="1248" t="s">
        <v>1245</v>
      </c>
      <c r="C70" s="1249"/>
      <c r="D70" s="1249"/>
      <c r="E70" s="1249"/>
      <c r="F70" s="1249"/>
      <c r="G70" s="1249"/>
      <c r="H70" s="1249"/>
      <c r="I70" s="1261"/>
      <c r="J70" s="1261"/>
      <c r="K70" s="1261"/>
      <c r="L70" s="1261"/>
      <c r="M70" s="321"/>
      <c r="N70" s="313"/>
      <c r="O70" s="313"/>
      <c r="P70" s="313"/>
      <c r="Q70" s="313"/>
      <c r="R70" s="313"/>
      <c r="S70" s="313"/>
      <c r="T70" s="1261"/>
      <c r="U70" s="1261"/>
      <c r="V70" s="1261"/>
      <c r="W70" s="1264"/>
      <c r="X70" s="320"/>
      <c r="Y70" s="1288"/>
      <c r="Z70" s="1261"/>
      <c r="AA70" s="1261"/>
      <c r="AB70" s="1261"/>
      <c r="AC70" s="321"/>
      <c r="AD70" s="313"/>
      <c r="AE70" s="313"/>
      <c r="AF70" s="313"/>
      <c r="AG70" s="313"/>
      <c r="AH70" s="313"/>
      <c r="AI70" s="313"/>
      <c r="AJ70" s="1261"/>
      <c r="AK70" s="1261"/>
      <c r="AL70" s="1261"/>
      <c r="AM70" s="1264"/>
      <c r="AN70" s="1341"/>
      <c r="AO70" s="1342"/>
      <c r="AP70" s="1342"/>
      <c r="AQ70" s="1342"/>
      <c r="AR70" s="1342"/>
      <c r="AS70" s="1342"/>
      <c r="AT70" s="1342"/>
      <c r="AU70" s="1342"/>
      <c r="AV70" s="1342"/>
      <c r="AW70" s="1342"/>
      <c r="AX70" s="1343"/>
      <c r="BA70" s="193"/>
      <c r="BB70" s="193"/>
      <c r="BC70" s="193"/>
      <c r="BD70" s="193"/>
      <c r="BE70" s="193"/>
      <c r="BF70" s="193"/>
      <c r="BG70" s="193"/>
      <c r="BH70" s="193"/>
      <c r="BI70" s="193"/>
      <c r="BJ70" s="193"/>
      <c r="BK70" s="193"/>
      <c r="BL70" s="193"/>
      <c r="BM70" s="193"/>
      <c r="BN70" s="194"/>
      <c r="BO70" s="194"/>
      <c r="BP70" s="194"/>
      <c r="BQ70" s="194"/>
      <c r="BR70" s="194"/>
      <c r="BS70" s="194"/>
      <c r="BT70" s="194"/>
      <c r="BU70" s="194"/>
      <c r="BV70" s="194"/>
      <c r="BW70" s="194"/>
      <c r="BX70" s="194"/>
      <c r="BY70" s="194"/>
      <c r="BZ70" s="194"/>
      <c r="CA70" s="194"/>
      <c r="CH70"/>
      <c r="CR70"/>
      <c r="CS70"/>
      <c r="CT70"/>
      <c r="CU70"/>
      <c r="CV70"/>
    </row>
    <row r="71" spans="2:100" ht="16.5" customHeight="1">
      <c r="B71" s="1248" t="s">
        <v>1247</v>
      </c>
      <c r="C71" s="1249"/>
      <c r="D71" s="1249"/>
      <c r="E71" s="1249"/>
      <c r="F71" s="1249"/>
      <c r="G71" s="1249"/>
      <c r="H71" s="1249"/>
      <c r="I71" s="1261"/>
      <c r="J71" s="1261"/>
      <c r="K71" s="1261"/>
      <c r="L71" s="1261"/>
      <c r="M71" s="321"/>
      <c r="N71" s="313"/>
      <c r="O71" s="313"/>
      <c r="P71" s="313"/>
      <c r="Q71" s="313"/>
      <c r="R71" s="313"/>
      <c r="S71" s="313"/>
      <c r="T71" s="1261"/>
      <c r="U71" s="1261"/>
      <c r="V71" s="1261"/>
      <c r="W71" s="1264"/>
      <c r="X71" s="320"/>
      <c r="Y71" s="1288"/>
      <c r="Z71" s="1261"/>
      <c r="AA71" s="1261"/>
      <c r="AB71" s="1261"/>
      <c r="AC71" s="321"/>
      <c r="AD71" s="313"/>
      <c r="AE71" s="313"/>
      <c r="AF71" s="313"/>
      <c r="AG71" s="313"/>
      <c r="AH71" s="313"/>
      <c r="AI71" s="313"/>
      <c r="AJ71" s="1261"/>
      <c r="AK71" s="1261"/>
      <c r="AL71" s="1261"/>
      <c r="AM71" s="1264"/>
      <c r="AN71" s="1341"/>
      <c r="AO71" s="1342"/>
      <c r="AP71" s="1342"/>
      <c r="AQ71" s="1342"/>
      <c r="AR71" s="1342"/>
      <c r="AS71" s="1342"/>
      <c r="AT71" s="1342"/>
      <c r="AU71" s="1342"/>
      <c r="AV71" s="1342"/>
      <c r="AW71" s="1342"/>
      <c r="AX71" s="1343"/>
      <c r="BA71" s="193"/>
      <c r="BB71" s="193"/>
      <c r="BC71" s="193"/>
      <c r="BD71" s="193"/>
      <c r="BE71" s="193"/>
      <c r="BF71" s="193"/>
      <c r="BG71" s="193"/>
      <c r="BH71" s="193"/>
      <c r="BI71" s="193"/>
      <c r="BJ71" s="193"/>
      <c r="BK71" s="193"/>
      <c r="BL71" s="193"/>
      <c r="BM71" s="193"/>
      <c r="BN71" s="194"/>
      <c r="BO71" s="194"/>
      <c r="BP71" s="194"/>
      <c r="BQ71" s="194"/>
      <c r="BR71" s="194"/>
      <c r="BS71" s="194"/>
      <c r="BT71" s="194"/>
      <c r="BU71" s="194"/>
      <c r="BV71" s="194"/>
      <c r="BW71" s="194"/>
      <c r="BX71" s="194"/>
      <c r="BY71" s="194"/>
      <c r="BZ71" s="194"/>
      <c r="CA71" s="194"/>
      <c r="CH71"/>
      <c r="CR71"/>
      <c r="CS71"/>
      <c r="CT71"/>
      <c r="CU71"/>
      <c r="CV71"/>
    </row>
    <row r="72" spans="2:105" ht="16.5" customHeight="1">
      <c r="B72" s="1248" t="s">
        <v>1248</v>
      </c>
      <c r="C72" s="1249"/>
      <c r="D72" s="1249"/>
      <c r="E72" s="1249"/>
      <c r="F72" s="1249"/>
      <c r="G72" s="1249"/>
      <c r="H72" s="1249"/>
      <c r="I72" s="1261"/>
      <c r="J72" s="1261"/>
      <c r="K72" s="1261"/>
      <c r="L72" s="1261"/>
      <c r="M72" s="321"/>
      <c r="N72" s="313"/>
      <c r="O72" s="313"/>
      <c r="P72" s="313"/>
      <c r="Q72" s="313"/>
      <c r="R72" s="313"/>
      <c r="S72" s="313"/>
      <c r="T72" s="1261"/>
      <c r="U72" s="1261"/>
      <c r="V72" s="1261"/>
      <c r="W72" s="1264"/>
      <c r="X72" s="320"/>
      <c r="Y72" s="1288"/>
      <c r="Z72" s="1261"/>
      <c r="AA72" s="1261"/>
      <c r="AB72" s="1261"/>
      <c r="AC72" s="321"/>
      <c r="AD72" s="313"/>
      <c r="AE72" s="313"/>
      <c r="AF72" s="313"/>
      <c r="AG72" s="313"/>
      <c r="AH72" s="313"/>
      <c r="AI72" s="313"/>
      <c r="AJ72" s="1261"/>
      <c r="AK72" s="1261"/>
      <c r="AL72" s="1261"/>
      <c r="AM72" s="1264"/>
      <c r="AN72" s="1341"/>
      <c r="AO72" s="1342"/>
      <c r="AP72" s="1342"/>
      <c r="AQ72" s="1342"/>
      <c r="AR72" s="1342"/>
      <c r="AS72" s="1342"/>
      <c r="AT72" s="1342"/>
      <c r="AU72" s="1342"/>
      <c r="AV72" s="1342"/>
      <c r="AW72" s="1342"/>
      <c r="AX72" s="1343"/>
      <c r="BA72" s="193"/>
      <c r="BB72" s="193"/>
      <c r="BC72" s="193"/>
      <c r="BD72" s="193"/>
      <c r="BE72" s="193"/>
      <c r="BF72" s="193"/>
      <c r="BG72" s="193"/>
      <c r="BH72" s="193"/>
      <c r="BI72" s="193"/>
      <c r="BJ72" s="193"/>
      <c r="BK72" s="193"/>
      <c r="BL72" s="193"/>
      <c r="BM72" s="193"/>
      <c r="BN72" s="194"/>
      <c r="BO72" s="194"/>
      <c r="BP72" s="194"/>
      <c r="BQ72" s="194"/>
      <c r="BR72" s="194"/>
      <c r="BS72" s="194"/>
      <c r="BT72" s="194"/>
      <c r="BU72" s="194"/>
      <c r="BV72" s="194"/>
      <c r="BW72" s="194"/>
      <c r="BX72" s="194"/>
      <c r="BY72" s="194"/>
      <c r="BZ72" s="194"/>
      <c r="CA72" s="194"/>
      <c r="CH72"/>
      <c r="CR72"/>
      <c r="CS72"/>
      <c r="CT72"/>
      <c r="CU72"/>
      <c r="CV72"/>
      <c r="CY72"/>
      <c r="CZ72"/>
      <c r="DA72"/>
    </row>
    <row r="73" spans="2:105" ht="16.5" customHeight="1">
      <c r="B73" s="1248" t="s">
        <v>1250</v>
      </c>
      <c r="C73" s="1249"/>
      <c r="D73" s="1249"/>
      <c r="E73" s="1249"/>
      <c r="F73" s="1249"/>
      <c r="G73" s="1249"/>
      <c r="H73" s="1249"/>
      <c r="I73" s="1261"/>
      <c r="J73" s="1261"/>
      <c r="K73" s="1261"/>
      <c r="L73" s="1261"/>
      <c r="M73" s="321"/>
      <c r="N73" s="313"/>
      <c r="O73" s="313"/>
      <c r="P73" s="313"/>
      <c r="Q73" s="313"/>
      <c r="R73" s="313"/>
      <c r="S73" s="313"/>
      <c r="T73" s="1261"/>
      <c r="U73" s="1261"/>
      <c r="V73" s="1261"/>
      <c r="W73" s="1264"/>
      <c r="X73" s="320"/>
      <c r="Y73" s="1288"/>
      <c r="Z73" s="1261"/>
      <c r="AA73" s="1261"/>
      <c r="AB73" s="1261"/>
      <c r="AC73" s="321"/>
      <c r="AD73" s="313"/>
      <c r="AE73" s="313"/>
      <c r="AF73" s="313"/>
      <c r="AG73" s="313"/>
      <c r="AH73" s="313"/>
      <c r="AI73" s="313"/>
      <c r="AJ73" s="1261"/>
      <c r="AK73" s="1261"/>
      <c r="AL73" s="1261"/>
      <c r="AM73" s="1264"/>
      <c r="AN73" s="1341"/>
      <c r="AO73" s="1342"/>
      <c r="AP73" s="1342"/>
      <c r="AQ73" s="1342"/>
      <c r="AR73" s="1342"/>
      <c r="AS73" s="1342"/>
      <c r="AT73" s="1342"/>
      <c r="AU73" s="1342"/>
      <c r="AV73" s="1342"/>
      <c r="AW73" s="1342"/>
      <c r="AX73" s="1343"/>
      <c r="BA73" s="193"/>
      <c r="BB73" s="193"/>
      <c r="BC73" s="193"/>
      <c r="BD73" s="193"/>
      <c r="BE73" s="193"/>
      <c r="BF73" s="193"/>
      <c r="BG73" s="193"/>
      <c r="BH73" s="193"/>
      <c r="BI73" s="193"/>
      <c r="BJ73" s="193"/>
      <c r="BK73" s="193"/>
      <c r="BL73" s="193"/>
      <c r="BM73" s="193"/>
      <c r="BN73" s="194"/>
      <c r="BO73" s="194"/>
      <c r="BP73" s="194"/>
      <c r="BQ73" s="194"/>
      <c r="BR73" s="194"/>
      <c r="BS73" s="194"/>
      <c r="BT73" s="194"/>
      <c r="BU73" s="194"/>
      <c r="BV73" s="194"/>
      <c r="BW73" s="194"/>
      <c r="BX73" s="194"/>
      <c r="BY73" s="194"/>
      <c r="BZ73" s="194"/>
      <c r="CA73" s="194"/>
      <c r="CL73"/>
      <c r="CM73"/>
      <c r="CN73"/>
      <c r="CO73"/>
      <c r="CP73"/>
      <c r="CR73"/>
      <c r="CS73"/>
      <c r="CT73"/>
      <c r="CU73"/>
      <c r="CV73"/>
      <c r="CY73"/>
      <c r="CZ73"/>
      <c r="DA73"/>
    </row>
    <row r="74" spans="2:105" ht="15.75" customHeight="1">
      <c r="B74" s="1248" t="s">
        <v>1251</v>
      </c>
      <c r="C74" s="1249"/>
      <c r="D74" s="1249"/>
      <c r="E74" s="1249"/>
      <c r="F74" s="1249"/>
      <c r="G74" s="1249"/>
      <c r="H74" s="1249"/>
      <c r="I74" s="1261"/>
      <c r="J74" s="1261"/>
      <c r="K74" s="1261"/>
      <c r="L74" s="1261"/>
      <c r="M74" s="321"/>
      <c r="N74" s="313"/>
      <c r="O74" s="313"/>
      <c r="P74" s="313"/>
      <c r="Q74" s="313"/>
      <c r="R74" s="313"/>
      <c r="S74" s="313"/>
      <c r="T74" s="1261"/>
      <c r="U74" s="1261"/>
      <c r="V74" s="1261"/>
      <c r="W74" s="1264"/>
      <c r="X74" s="320"/>
      <c r="Y74" s="1288"/>
      <c r="Z74" s="1261"/>
      <c r="AA74" s="1261"/>
      <c r="AB74" s="1261"/>
      <c r="AC74" s="321"/>
      <c r="AD74" s="313"/>
      <c r="AE74" s="313"/>
      <c r="AF74" s="313"/>
      <c r="AG74" s="313"/>
      <c r="AH74" s="313"/>
      <c r="AI74" s="313"/>
      <c r="AJ74" s="1261"/>
      <c r="AK74" s="1261"/>
      <c r="AL74" s="1261"/>
      <c r="AM74" s="1264"/>
      <c r="AN74" s="1341"/>
      <c r="AO74" s="1342"/>
      <c r="AP74" s="1342"/>
      <c r="AQ74" s="1342"/>
      <c r="AR74" s="1342"/>
      <c r="AS74" s="1342"/>
      <c r="AT74" s="1342"/>
      <c r="AU74" s="1342"/>
      <c r="AV74" s="1342"/>
      <c r="AW74" s="1342"/>
      <c r="AX74" s="1343"/>
      <c r="BA74" s="193"/>
      <c r="BB74" s="193"/>
      <c r="BC74" s="193"/>
      <c r="BD74" s="193"/>
      <c r="BE74" s="193"/>
      <c r="BF74" s="193"/>
      <c r="BG74" s="193"/>
      <c r="BH74" s="193"/>
      <c r="BI74" s="193"/>
      <c r="BJ74" s="193"/>
      <c r="BK74" s="193"/>
      <c r="BL74" s="193"/>
      <c r="BM74" s="193"/>
      <c r="BN74" s="194"/>
      <c r="BO74" s="194"/>
      <c r="BP74" s="194"/>
      <c r="BQ74" s="194"/>
      <c r="BR74" s="194"/>
      <c r="BS74" s="194"/>
      <c r="BT74" s="194"/>
      <c r="BU74" s="194"/>
      <c r="BV74" s="194"/>
      <c r="BW74" s="194"/>
      <c r="BX74" s="194"/>
      <c r="BY74" s="194"/>
      <c r="BZ74" s="194"/>
      <c r="CA74" s="194"/>
      <c r="CL74"/>
      <c r="CM74"/>
      <c r="CN74"/>
      <c r="CO74"/>
      <c r="CP74"/>
      <c r="CY74"/>
      <c r="CZ74"/>
      <c r="DA74"/>
    </row>
    <row r="75" spans="2:94" ht="15.75" customHeight="1" thickBot="1">
      <c r="B75" s="1349" t="s">
        <v>1253</v>
      </c>
      <c r="C75" s="1350"/>
      <c r="D75" s="1350"/>
      <c r="E75" s="1350"/>
      <c r="F75" s="1350"/>
      <c r="G75" s="1350"/>
      <c r="H75" s="1350"/>
      <c r="I75" s="1347"/>
      <c r="J75" s="1347"/>
      <c r="K75" s="1347"/>
      <c r="L75" s="1347"/>
      <c r="M75" s="322"/>
      <c r="N75" s="323"/>
      <c r="O75" s="323"/>
      <c r="P75" s="323"/>
      <c r="Q75" s="323"/>
      <c r="R75" s="323"/>
      <c r="S75" s="323"/>
      <c r="T75" s="1347"/>
      <c r="U75" s="1347"/>
      <c r="V75" s="1347"/>
      <c r="W75" s="1348"/>
      <c r="X75" s="324"/>
      <c r="Y75" s="1357"/>
      <c r="Z75" s="1347"/>
      <c r="AA75" s="1347"/>
      <c r="AB75" s="1347"/>
      <c r="AC75" s="322"/>
      <c r="AD75" s="323"/>
      <c r="AE75" s="323"/>
      <c r="AF75" s="323"/>
      <c r="AG75" s="323"/>
      <c r="AH75" s="323"/>
      <c r="AI75" s="323"/>
      <c r="AJ75" s="1347"/>
      <c r="AK75" s="1347"/>
      <c r="AL75" s="1347"/>
      <c r="AM75" s="1348"/>
      <c r="AN75" s="1341"/>
      <c r="AO75" s="1342"/>
      <c r="AP75" s="1342"/>
      <c r="AQ75" s="1342"/>
      <c r="AR75" s="1342"/>
      <c r="AS75" s="1342"/>
      <c r="AT75" s="1342"/>
      <c r="AU75" s="1342"/>
      <c r="AV75" s="1342"/>
      <c r="AW75" s="1342"/>
      <c r="AX75" s="1343"/>
      <c r="BA75" s="193"/>
      <c r="BB75" s="193"/>
      <c r="BC75" s="193"/>
      <c r="BD75" s="193"/>
      <c r="BE75" s="193"/>
      <c r="BF75" s="193"/>
      <c r="BG75" s="193"/>
      <c r="BH75" s="193"/>
      <c r="BI75" s="193"/>
      <c r="BJ75" s="193"/>
      <c r="BK75" s="193"/>
      <c r="BL75" s="193"/>
      <c r="BM75" s="193"/>
      <c r="BN75" s="194"/>
      <c r="BO75" s="194"/>
      <c r="BP75" s="194"/>
      <c r="BQ75" s="194"/>
      <c r="BR75" s="194"/>
      <c r="BS75" s="194"/>
      <c r="BT75" s="194"/>
      <c r="BU75" s="194"/>
      <c r="BV75" s="194"/>
      <c r="BW75" s="194"/>
      <c r="BX75" s="194"/>
      <c r="BY75" s="194"/>
      <c r="BZ75" s="194"/>
      <c r="CA75" s="194"/>
      <c r="CL75"/>
      <c r="CM75"/>
      <c r="CN75"/>
      <c r="CO75"/>
      <c r="CP75"/>
    </row>
    <row r="76" spans="2:94" ht="12.75" customHeight="1">
      <c r="B76" s="1271" t="s">
        <v>1254</v>
      </c>
      <c r="C76" s="1272"/>
      <c r="D76" s="1272"/>
      <c r="E76" s="1272"/>
      <c r="F76" s="1272"/>
      <c r="G76" s="1272"/>
      <c r="H76" s="1272"/>
      <c r="I76" s="1272"/>
      <c r="J76" s="1272"/>
      <c r="K76" s="1272"/>
      <c r="L76" s="1272"/>
      <c r="M76" s="1272"/>
      <c r="N76" s="1272"/>
      <c r="O76" s="1272"/>
      <c r="P76" s="1272"/>
      <c r="Q76" s="1272"/>
      <c r="R76" s="1272"/>
      <c r="S76" s="1272"/>
      <c r="T76" s="1272"/>
      <c r="U76" s="1280"/>
      <c r="V76" s="1351" t="s">
        <v>741</v>
      </c>
      <c r="W76" s="1351"/>
      <c r="X76" s="1351"/>
      <c r="Y76" s="1351"/>
      <c r="Z76" s="1351"/>
      <c r="AA76" s="1351"/>
      <c r="AB76" s="1351"/>
      <c r="AC76" s="1351"/>
      <c r="AD76" s="1351"/>
      <c r="AE76" s="1351"/>
      <c r="AF76" s="1351"/>
      <c r="AG76" s="1351"/>
      <c r="AH76" s="1351"/>
      <c r="AI76" s="1351"/>
      <c r="AJ76" s="1351"/>
      <c r="AK76" s="1351"/>
      <c r="AL76" s="1351"/>
      <c r="AM76" s="1352"/>
      <c r="AN76" s="1341"/>
      <c r="AO76" s="1342"/>
      <c r="AP76" s="1342"/>
      <c r="AQ76" s="1342"/>
      <c r="AR76" s="1342"/>
      <c r="AS76" s="1342"/>
      <c r="AT76" s="1342"/>
      <c r="AU76" s="1342"/>
      <c r="AV76" s="1342"/>
      <c r="AW76" s="1342"/>
      <c r="AX76" s="1343"/>
      <c r="BA76" s="193"/>
      <c r="BB76" s="193"/>
      <c r="BC76" s="193"/>
      <c r="BD76" s="193"/>
      <c r="BE76" s="193"/>
      <c r="BF76" s="193"/>
      <c r="BG76" s="193"/>
      <c r="BH76" s="193"/>
      <c r="BI76" s="193"/>
      <c r="BJ76" s="193"/>
      <c r="BK76" s="193"/>
      <c r="BL76" s="193"/>
      <c r="BM76" s="193"/>
      <c r="BN76" s="194"/>
      <c r="BO76" s="194"/>
      <c r="BP76" s="194"/>
      <c r="BQ76" s="194"/>
      <c r="BR76" s="194"/>
      <c r="BS76" s="194"/>
      <c r="BT76" s="194"/>
      <c r="BU76" s="194"/>
      <c r="BV76" s="194"/>
      <c r="BW76" s="194"/>
      <c r="BX76" s="194"/>
      <c r="BY76" s="194"/>
      <c r="BZ76" s="194"/>
      <c r="CA76" s="194"/>
      <c r="CL76"/>
      <c r="CM76"/>
      <c r="CN76"/>
      <c r="CO76"/>
      <c r="CP76"/>
    </row>
    <row r="77" spans="2:94" ht="12.75" customHeight="1" thickBot="1">
      <c r="B77" s="1273"/>
      <c r="C77" s="1274"/>
      <c r="D77" s="1274"/>
      <c r="E77" s="1274"/>
      <c r="F77" s="1274"/>
      <c r="G77" s="1274"/>
      <c r="H77" s="1274"/>
      <c r="I77" s="1274"/>
      <c r="J77" s="1274"/>
      <c r="K77" s="1274"/>
      <c r="L77" s="1274"/>
      <c r="M77" s="1274"/>
      <c r="N77" s="1274"/>
      <c r="O77" s="1274"/>
      <c r="P77" s="1274"/>
      <c r="Q77" s="1274"/>
      <c r="R77" s="1274"/>
      <c r="S77" s="1274"/>
      <c r="T77" s="1274"/>
      <c r="U77" s="1281"/>
      <c r="V77" s="1353"/>
      <c r="W77" s="1353"/>
      <c r="X77" s="1353"/>
      <c r="Y77" s="1353"/>
      <c r="Z77" s="1353"/>
      <c r="AA77" s="1353"/>
      <c r="AB77" s="1353"/>
      <c r="AC77" s="1353"/>
      <c r="AD77" s="1353"/>
      <c r="AE77" s="1353"/>
      <c r="AF77" s="1353"/>
      <c r="AG77" s="1353"/>
      <c r="AH77" s="1353"/>
      <c r="AI77" s="1353"/>
      <c r="AJ77" s="1353"/>
      <c r="AK77" s="1353"/>
      <c r="AL77" s="1353"/>
      <c r="AM77" s="1354"/>
      <c r="AN77" s="1341"/>
      <c r="AO77" s="1342"/>
      <c r="AP77" s="1342"/>
      <c r="AQ77" s="1342"/>
      <c r="AR77" s="1342"/>
      <c r="AS77" s="1342"/>
      <c r="AT77" s="1342"/>
      <c r="AU77" s="1342"/>
      <c r="AV77" s="1342"/>
      <c r="AW77" s="1342"/>
      <c r="AX77" s="1343"/>
      <c r="BA77" s="193"/>
      <c r="BB77" s="193"/>
      <c r="BC77" s="193"/>
      <c r="BD77" s="193"/>
      <c r="BE77" s="193"/>
      <c r="BF77" s="193"/>
      <c r="BG77" s="193"/>
      <c r="BH77" s="193"/>
      <c r="BI77" s="193"/>
      <c r="BJ77" s="193"/>
      <c r="BK77" s="193"/>
      <c r="BL77" s="193"/>
      <c r="BM77" s="193"/>
      <c r="BN77" s="194"/>
      <c r="BO77" s="194"/>
      <c r="BP77" s="194"/>
      <c r="BQ77" s="194"/>
      <c r="BR77" s="194"/>
      <c r="BS77" s="194"/>
      <c r="BT77" s="194"/>
      <c r="BU77" s="194"/>
      <c r="BV77" s="194"/>
      <c r="BW77" s="194"/>
      <c r="BX77" s="194"/>
      <c r="BY77" s="194"/>
      <c r="BZ77" s="194"/>
      <c r="CA77" s="194"/>
      <c r="CL77"/>
      <c r="CM77"/>
      <c r="CN77"/>
      <c r="CO77"/>
      <c r="CP77"/>
    </row>
    <row r="78" spans="2:94" ht="12.75" customHeight="1">
      <c r="B78" s="1219" t="s">
        <v>1304</v>
      </c>
      <c r="C78" s="1220"/>
      <c r="D78" s="1220"/>
      <c r="E78" s="1220"/>
      <c r="F78" s="1220"/>
      <c r="G78" s="1220"/>
      <c r="H78" s="1220"/>
      <c r="I78" s="1220"/>
      <c r="J78" s="1220"/>
      <c r="K78" s="1220"/>
      <c r="L78" s="1220"/>
      <c r="M78" s="1220"/>
      <c r="N78" s="1220"/>
      <c r="O78" s="1220"/>
      <c r="P78" s="1220"/>
      <c r="Q78" s="1220"/>
      <c r="R78" s="1220"/>
      <c r="S78" s="1220"/>
      <c r="T78" s="1220"/>
      <c r="U78" s="1221"/>
      <c r="V78" s="1219" t="s">
        <v>1304</v>
      </c>
      <c r="W78" s="1220"/>
      <c r="X78" s="1220"/>
      <c r="Y78" s="1220"/>
      <c r="Z78" s="1220"/>
      <c r="AA78" s="1220"/>
      <c r="AB78" s="1220"/>
      <c r="AC78" s="1220"/>
      <c r="AD78" s="1220"/>
      <c r="AE78" s="1220"/>
      <c r="AF78" s="1220"/>
      <c r="AG78" s="1220"/>
      <c r="AH78" s="1220"/>
      <c r="AI78" s="1220"/>
      <c r="AJ78" s="1220"/>
      <c r="AK78" s="1220"/>
      <c r="AL78" s="1220"/>
      <c r="AM78" s="1221"/>
      <c r="AN78" s="1341"/>
      <c r="AO78" s="1342"/>
      <c r="AP78" s="1342"/>
      <c r="AQ78" s="1342"/>
      <c r="AR78" s="1342"/>
      <c r="AS78" s="1342"/>
      <c r="AT78" s="1342"/>
      <c r="AU78" s="1342"/>
      <c r="AV78" s="1342"/>
      <c r="AW78" s="1342"/>
      <c r="AX78" s="1343"/>
      <c r="BA78" s="193"/>
      <c r="BB78" s="193"/>
      <c r="BC78" s="193"/>
      <c r="BD78" s="193"/>
      <c r="BE78" s="193"/>
      <c r="BF78" s="193"/>
      <c r="BG78" s="193"/>
      <c r="BH78" s="193"/>
      <c r="BI78" s="193"/>
      <c r="BJ78" s="193"/>
      <c r="BK78" s="193"/>
      <c r="BL78" s="193"/>
      <c r="BM78" s="193"/>
      <c r="BN78" s="194"/>
      <c r="BO78" s="194"/>
      <c r="BP78" s="194"/>
      <c r="BQ78" s="194"/>
      <c r="BR78" s="194"/>
      <c r="BS78" s="194"/>
      <c r="BT78" s="194"/>
      <c r="BU78" s="194"/>
      <c r="BV78" s="194"/>
      <c r="BW78" s="194"/>
      <c r="BX78" s="194"/>
      <c r="BY78" s="194"/>
      <c r="BZ78" s="194"/>
      <c r="CA78" s="194"/>
      <c r="CL78"/>
      <c r="CM78"/>
      <c r="CN78"/>
      <c r="CO78"/>
      <c r="CP78"/>
    </row>
    <row r="79" spans="2:94" ht="12.75" customHeight="1">
      <c r="B79" s="1222"/>
      <c r="C79" s="1223"/>
      <c r="D79" s="1223"/>
      <c r="E79" s="1223"/>
      <c r="F79" s="1223"/>
      <c r="G79" s="1223"/>
      <c r="H79" s="1223"/>
      <c r="I79" s="1223"/>
      <c r="J79" s="1223"/>
      <c r="K79" s="1223"/>
      <c r="L79" s="1223"/>
      <c r="M79" s="1223"/>
      <c r="N79" s="1223"/>
      <c r="O79" s="1223"/>
      <c r="P79" s="1223"/>
      <c r="Q79" s="1223"/>
      <c r="R79" s="1223"/>
      <c r="S79" s="1223"/>
      <c r="T79" s="1223"/>
      <c r="U79" s="1224"/>
      <c r="V79" s="1222"/>
      <c r="W79" s="1223"/>
      <c r="X79" s="1223"/>
      <c r="Y79" s="1223"/>
      <c r="Z79" s="1223"/>
      <c r="AA79" s="1223"/>
      <c r="AB79" s="1223"/>
      <c r="AC79" s="1223"/>
      <c r="AD79" s="1223"/>
      <c r="AE79" s="1223"/>
      <c r="AF79" s="1223"/>
      <c r="AG79" s="1223"/>
      <c r="AH79" s="1223"/>
      <c r="AI79" s="1223"/>
      <c r="AJ79" s="1223"/>
      <c r="AK79" s="1223"/>
      <c r="AL79" s="1223"/>
      <c r="AM79" s="1224"/>
      <c r="AN79" s="1341"/>
      <c r="AO79" s="1342"/>
      <c r="AP79" s="1342"/>
      <c r="AQ79" s="1342"/>
      <c r="AR79" s="1342"/>
      <c r="AS79" s="1342"/>
      <c r="AT79" s="1342"/>
      <c r="AU79" s="1342"/>
      <c r="AV79" s="1342"/>
      <c r="AW79" s="1342"/>
      <c r="AX79" s="1343"/>
      <c r="BA79" s="193"/>
      <c r="BB79" s="193"/>
      <c r="BC79" s="193"/>
      <c r="BD79" s="193"/>
      <c r="BE79" s="193"/>
      <c r="BF79" s="193"/>
      <c r="BG79" s="193"/>
      <c r="BH79" s="193"/>
      <c r="BI79" s="193"/>
      <c r="BJ79" s="193"/>
      <c r="BK79" s="193"/>
      <c r="BL79" s="193"/>
      <c r="BM79" s="193"/>
      <c r="BN79" s="194"/>
      <c r="BO79" s="194"/>
      <c r="BP79" s="194"/>
      <c r="BQ79" s="194"/>
      <c r="BR79" s="194"/>
      <c r="BS79" s="194"/>
      <c r="BT79" s="194"/>
      <c r="BU79" s="194"/>
      <c r="BV79" s="194"/>
      <c r="BW79" s="194"/>
      <c r="BX79" s="194"/>
      <c r="BY79" s="194"/>
      <c r="BZ79" s="194"/>
      <c r="CA79" s="194"/>
      <c r="CL79"/>
      <c r="CM79"/>
      <c r="CN79"/>
      <c r="CO79"/>
      <c r="CP79"/>
    </row>
    <row r="80" spans="2:94" ht="12.75" customHeight="1">
      <c r="B80" s="1222"/>
      <c r="C80" s="1223"/>
      <c r="D80" s="1223"/>
      <c r="E80" s="1223"/>
      <c r="F80" s="1223"/>
      <c r="G80" s="1223"/>
      <c r="H80" s="1223"/>
      <c r="I80" s="1223"/>
      <c r="J80" s="1223"/>
      <c r="K80" s="1223"/>
      <c r="L80" s="1223"/>
      <c r="M80" s="1223"/>
      <c r="N80" s="1223"/>
      <c r="O80" s="1223"/>
      <c r="P80" s="1223"/>
      <c r="Q80" s="1223"/>
      <c r="R80" s="1223"/>
      <c r="S80" s="1223"/>
      <c r="T80" s="1223"/>
      <c r="U80" s="1224"/>
      <c r="V80" s="1222"/>
      <c r="W80" s="1223"/>
      <c r="X80" s="1223"/>
      <c r="Y80" s="1223"/>
      <c r="Z80" s="1223"/>
      <c r="AA80" s="1223"/>
      <c r="AB80" s="1223"/>
      <c r="AC80" s="1223"/>
      <c r="AD80" s="1223"/>
      <c r="AE80" s="1223"/>
      <c r="AF80" s="1223"/>
      <c r="AG80" s="1223"/>
      <c r="AH80" s="1223"/>
      <c r="AI80" s="1223"/>
      <c r="AJ80" s="1223"/>
      <c r="AK80" s="1223"/>
      <c r="AL80" s="1223"/>
      <c r="AM80" s="1224"/>
      <c r="AN80" s="1341"/>
      <c r="AO80" s="1342"/>
      <c r="AP80" s="1342"/>
      <c r="AQ80" s="1342"/>
      <c r="AR80" s="1342"/>
      <c r="AS80" s="1342"/>
      <c r="AT80" s="1342"/>
      <c r="AU80" s="1342"/>
      <c r="AV80" s="1342"/>
      <c r="AW80" s="1342"/>
      <c r="AX80" s="1343"/>
      <c r="BA80" s="193"/>
      <c r="BB80" s="193"/>
      <c r="BC80" s="193"/>
      <c r="BD80" s="193"/>
      <c r="BE80" s="193"/>
      <c r="BF80" s="193"/>
      <c r="BG80" s="193"/>
      <c r="BH80" s="193"/>
      <c r="BI80" s="193"/>
      <c r="BJ80" s="193"/>
      <c r="BK80" s="193"/>
      <c r="BL80" s="193"/>
      <c r="BM80" s="193"/>
      <c r="BN80" s="194"/>
      <c r="BO80" s="194"/>
      <c r="BP80" s="194"/>
      <c r="BQ80" s="194"/>
      <c r="BR80" s="194"/>
      <c r="BS80" s="194"/>
      <c r="BT80" s="194"/>
      <c r="BU80" s="194"/>
      <c r="BV80" s="194"/>
      <c r="BW80" s="194"/>
      <c r="BX80" s="194"/>
      <c r="BY80" s="194"/>
      <c r="BZ80" s="194"/>
      <c r="CA80" s="194"/>
      <c r="CL80"/>
      <c r="CM80"/>
      <c r="CN80"/>
      <c r="CO80"/>
      <c r="CP80"/>
    </row>
    <row r="81" spans="2:94" ht="12.75" customHeight="1">
      <c r="B81" s="1222"/>
      <c r="C81" s="1223"/>
      <c r="D81" s="1223"/>
      <c r="E81" s="1223"/>
      <c r="F81" s="1223"/>
      <c r="G81" s="1223"/>
      <c r="H81" s="1223"/>
      <c r="I81" s="1223"/>
      <c r="J81" s="1223"/>
      <c r="K81" s="1223"/>
      <c r="L81" s="1223"/>
      <c r="M81" s="1223"/>
      <c r="N81" s="1223"/>
      <c r="O81" s="1223"/>
      <c r="P81" s="1223"/>
      <c r="Q81" s="1223"/>
      <c r="R81" s="1223"/>
      <c r="S81" s="1223"/>
      <c r="T81" s="1223"/>
      <c r="U81" s="1224"/>
      <c r="V81" s="1222"/>
      <c r="W81" s="1223"/>
      <c r="X81" s="1223"/>
      <c r="Y81" s="1223"/>
      <c r="Z81" s="1223"/>
      <c r="AA81" s="1223"/>
      <c r="AB81" s="1223"/>
      <c r="AC81" s="1223"/>
      <c r="AD81" s="1223"/>
      <c r="AE81" s="1223"/>
      <c r="AF81" s="1223"/>
      <c r="AG81" s="1223"/>
      <c r="AH81" s="1223"/>
      <c r="AI81" s="1223"/>
      <c r="AJ81" s="1223"/>
      <c r="AK81" s="1223"/>
      <c r="AL81" s="1223"/>
      <c r="AM81" s="1224"/>
      <c r="AN81" s="1341"/>
      <c r="AO81" s="1342"/>
      <c r="AP81" s="1342"/>
      <c r="AQ81" s="1342"/>
      <c r="AR81" s="1342"/>
      <c r="AS81" s="1342"/>
      <c r="AT81" s="1342"/>
      <c r="AU81" s="1342"/>
      <c r="AV81" s="1342"/>
      <c r="AW81" s="1342"/>
      <c r="AX81" s="1343"/>
      <c r="BA81" s="193"/>
      <c r="BB81" s="193"/>
      <c r="BC81" s="193"/>
      <c r="BD81" s="193"/>
      <c r="BE81" s="193"/>
      <c r="BF81" s="193"/>
      <c r="BG81" s="193"/>
      <c r="BH81" s="193"/>
      <c r="BI81" s="193"/>
      <c r="BJ81" s="193"/>
      <c r="BK81" s="193"/>
      <c r="BL81" s="193"/>
      <c r="BM81" s="193"/>
      <c r="BN81" s="194"/>
      <c r="BO81" s="194"/>
      <c r="BP81" s="194"/>
      <c r="BQ81" s="194"/>
      <c r="BR81" s="194"/>
      <c r="BS81" s="194"/>
      <c r="BT81" s="194"/>
      <c r="BU81" s="194"/>
      <c r="BV81" s="194"/>
      <c r="BW81" s="194"/>
      <c r="BX81" s="194"/>
      <c r="BY81" s="194"/>
      <c r="BZ81" s="194"/>
      <c r="CA81" s="194"/>
      <c r="CL81"/>
      <c r="CM81"/>
      <c r="CN81"/>
      <c r="CO81"/>
      <c r="CP81"/>
    </row>
    <row r="82" spans="2:94" ht="12.75" customHeight="1">
      <c r="B82" s="1222"/>
      <c r="C82" s="1223"/>
      <c r="D82" s="1223"/>
      <c r="E82" s="1223"/>
      <c r="F82" s="1223"/>
      <c r="G82" s="1223"/>
      <c r="H82" s="1223"/>
      <c r="I82" s="1223"/>
      <c r="J82" s="1223"/>
      <c r="K82" s="1223"/>
      <c r="L82" s="1223"/>
      <c r="M82" s="1223"/>
      <c r="N82" s="1223"/>
      <c r="O82" s="1223"/>
      <c r="P82" s="1223"/>
      <c r="Q82" s="1223"/>
      <c r="R82" s="1223"/>
      <c r="S82" s="1223"/>
      <c r="T82" s="1223"/>
      <c r="U82" s="1224"/>
      <c r="V82" s="1222"/>
      <c r="W82" s="1223"/>
      <c r="X82" s="1223"/>
      <c r="Y82" s="1223"/>
      <c r="Z82" s="1223"/>
      <c r="AA82" s="1223"/>
      <c r="AB82" s="1223"/>
      <c r="AC82" s="1223"/>
      <c r="AD82" s="1223"/>
      <c r="AE82" s="1223"/>
      <c r="AF82" s="1223"/>
      <c r="AG82" s="1223"/>
      <c r="AH82" s="1223"/>
      <c r="AI82" s="1223"/>
      <c r="AJ82" s="1223"/>
      <c r="AK82" s="1223"/>
      <c r="AL82" s="1223"/>
      <c r="AM82" s="1224"/>
      <c r="AN82" s="1341"/>
      <c r="AO82" s="1342"/>
      <c r="AP82" s="1342"/>
      <c r="AQ82" s="1342"/>
      <c r="AR82" s="1342"/>
      <c r="AS82" s="1342"/>
      <c r="AT82" s="1342"/>
      <c r="AU82" s="1342"/>
      <c r="AV82" s="1342"/>
      <c r="AW82" s="1342"/>
      <c r="AX82" s="1343"/>
      <c r="BA82" s="193"/>
      <c r="BB82" s="193"/>
      <c r="BC82" s="193"/>
      <c r="BD82" s="193"/>
      <c r="BE82" s="193"/>
      <c r="BF82" s="193"/>
      <c r="BG82" s="193"/>
      <c r="BH82" s="193"/>
      <c r="BI82" s="193"/>
      <c r="BJ82" s="193"/>
      <c r="BK82" s="193"/>
      <c r="BL82" s="193"/>
      <c r="BM82" s="193"/>
      <c r="BN82" s="194"/>
      <c r="BO82" s="194"/>
      <c r="BP82" s="194"/>
      <c r="BQ82" s="194"/>
      <c r="BR82" s="194"/>
      <c r="BS82" s="194"/>
      <c r="BT82" s="194"/>
      <c r="BU82" s="194"/>
      <c r="BV82" s="194"/>
      <c r="BW82" s="194"/>
      <c r="BX82" s="194"/>
      <c r="BY82" s="194"/>
      <c r="BZ82" s="194"/>
      <c r="CA82" s="194"/>
      <c r="CL82"/>
      <c r="CM82"/>
      <c r="CN82"/>
      <c r="CO82"/>
      <c r="CP82"/>
    </row>
    <row r="83" spans="2:94" ht="12.75" customHeight="1">
      <c r="B83" s="1222"/>
      <c r="C83" s="1223"/>
      <c r="D83" s="1223"/>
      <c r="E83" s="1223"/>
      <c r="F83" s="1223"/>
      <c r="G83" s="1223"/>
      <c r="H83" s="1223"/>
      <c r="I83" s="1223"/>
      <c r="J83" s="1223"/>
      <c r="K83" s="1223"/>
      <c r="L83" s="1223"/>
      <c r="M83" s="1223"/>
      <c r="N83" s="1223"/>
      <c r="O83" s="1223"/>
      <c r="P83" s="1223"/>
      <c r="Q83" s="1223"/>
      <c r="R83" s="1223"/>
      <c r="S83" s="1223"/>
      <c r="T83" s="1223"/>
      <c r="U83" s="1224"/>
      <c r="V83" s="1222"/>
      <c r="W83" s="1223"/>
      <c r="X83" s="1223"/>
      <c r="Y83" s="1223"/>
      <c r="Z83" s="1223"/>
      <c r="AA83" s="1223"/>
      <c r="AB83" s="1223"/>
      <c r="AC83" s="1223"/>
      <c r="AD83" s="1223"/>
      <c r="AE83" s="1223"/>
      <c r="AF83" s="1223"/>
      <c r="AG83" s="1223"/>
      <c r="AH83" s="1223"/>
      <c r="AI83" s="1223"/>
      <c r="AJ83" s="1223"/>
      <c r="AK83" s="1223"/>
      <c r="AL83" s="1223"/>
      <c r="AM83" s="1224"/>
      <c r="AN83" s="1341"/>
      <c r="AO83" s="1342"/>
      <c r="AP83" s="1342"/>
      <c r="AQ83" s="1342"/>
      <c r="AR83" s="1342"/>
      <c r="AS83" s="1342"/>
      <c r="AT83" s="1342"/>
      <c r="AU83" s="1342"/>
      <c r="AV83" s="1342"/>
      <c r="AW83" s="1342"/>
      <c r="AX83" s="1343"/>
      <c r="BA83" s="193"/>
      <c r="BB83" s="193"/>
      <c r="BC83" s="193"/>
      <c r="BD83" s="193"/>
      <c r="BE83" s="193"/>
      <c r="BF83" s="193"/>
      <c r="BG83" s="193"/>
      <c r="BH83" s="193"/>
      <c r="BI83" s="193"/>
      <c r="BJ83" s="193"/>
      <c r="BK83" s="193"/>
      <c r="BL83" s="193"/>
      <c r="BM83" s="193"/>
      <c r="BN83" s="194"/>
      <c r="BO83" s="194"/>
      <c r="BP83" s="194"/>
      <c r="BQ83" s="194"/>
      <c r="BR83" s="194"/>
      <c r="BS83" s="194"/>
      <c r="BT83" s="194"/>
      <c r="BU83" s="194"/>
      <c r="BV83" s="194"/>
      <c r="BW83" s="194"/>
      <c r="BX83" s="194"/>
      <c r="BY83" s="194"/>
      <c r="BZ83" s="194"/>
      <c r="CA83" s="194"/>
      <c r="CL83"/>
      <c r="CM83"/>
      <c r="CN83"/>
      <c r="CO83"/>
      <c r="CP83"/>
    </row>
    <row r="84" spans="2:94" ht="12.75" customHeight="1">
      <c r="B84" s="1222"/>
      <c r="C84" s="1223"/>
      <c r="D84" s="1223"/>
      <c r="E84" s="1223"/>
      <c r="F84" s="1223"/>
      <c r="G84" s="1223"/>
      <c r="H84" s="1223"/>
      <c r="I84" s="1223"/>
      <c r="J84" s="1223"/>
      <c r="K84" s="1223"/>
      <c r="L84" s="1223"/>
      <c r="M84" s="1223"/>
      <c r="N84" s="1223"/>
      <c r="O84" s="1223"/>
      <c r="P84" s="1223"/>
      <c r="Q84" s="1223"/>
      <c r="R84" s="1223"/>
      <c r="S84" s="1223"/>
      <c r="T84" s="1223"/>
      <c r="U84" s="1224"/>
      <c r="V84" s="1222"/>
      <c r="W84" s="1223"/>
      <c r="X84" s="1223"/>
      <c r="Y84" s="1223"/>
      <c r="Z84" s="1223"/>
      <c r="AA84" s="1223"/>
      <c r="AB84" s="1223"/>
      <c r="AC84" s="1223"/>
      <c r="AD84" s="1223"/>
      <c r="AE84" s="1223"/>
      <c r="AF84" s="1223"/>
      <c r="AG84" s="1223"/>
      <c r="AH84" s="1223"/>
      <c r="AI84" s="1223"/>
      <c r="AJ84" s="1223"/>
      <c r="AK84" s="1223"/>
      <c r="AL84" s="1223"/>
      <c r="AM84" s="1224"/>
      <c r="AN84" s="1341"/>
      <c r="AO84" s="1342"/>
      <c r="AP84" s="1342"/>
      <c r="AQ84" s="1342"/>
      <c r="AR84" s="1342"/>
      <c r="AS84" s="1342"/>
      <c r="AT84" s="1342"/>
      <c r="AU84" s="1342"/>
      <c r="AV84" s="1342"/>
      <c r="AW84" s="1342"/>
      <c r="AX84" s="1343"/>
      <c r="BA84" s="193"/>
      <c r="BB84" s="193"/>
      <c r="BC84" s="193"/>
      <c r="BD84" s="193"/>
      <c r="BE84" s="193"/>
      <c r="BF84" s="193"/>
      <c r="BG84" s="193"/>
      <c r="BH84" s="193"/>
      <c r="BI84" s="193"/>
      <c r="BJ84" s="193"/>
      <c r="BK84" s="193"/>
      <c r="BL84" s="193"/>
      <c r="BM84" s="193"/>
      <c r="BN84" s="194"/>
      <c r="BO84" s="194"/>
      <c r="BP84" s="194"/>
      <c r="BQ84" s="194"/>
      <c r="BR84" s="194"/>
      <c r="BS84" s="194"/>
      <c r="BT84" s="194"/>
      <c r="BU84" s="194"/>
      <c r="BV84" s="194"/>
      <c r="BW84" s="194"/>
      <c r="BX84" s="194"/>
      <c r="BY84" s="194"/>
      <c r="BZ84" s="194"/>
      <c r="CA84" s="194"/>
      <c r="CL84"/>
      <c r="CM84"/>
      <c r="CN84"/>
      <c r="CO84"/>
      <c r="CP84"/>
    </row>
    <row r="85" spans="2:94" ht="12.75" customHeight="1">
      <c r="B85" s="1222"/>
      <c r="C85" s="1223"/>
      <c r="D85" s="1223"/>
      <c r="E85" s="1223"/>
      <c r="F85" s="1223"/>
      <c r="G85" s="1223"/>
      <c r="H85" s="1223"/>
      <c r="I85" s="1223"/>
      <c r="J85" s="1223"/>
      <c r="K85" s="1223"/>
      <c r="L85" s="1223"/>
      <c r="M85" s="1223"/>
      <c r="N85" s="1223"/>
      <c r="O85" s="1223"/>
      <c r="P85" s="1223"/>
      <c r="Q85" s="1223"/>
      <c r="R85" s="1223"/>
      <c r="S85" s="1223"/>
      <c r="T85" s="1223"/>
      <c r="U85" s="1224"/>
      <c r="V85" s="1222"/>
      <c r="W85" s="1223"/>
      <c r="X85" s="1223"/>
      <c r="Y85" s="1223"/>
      <c r="Z85" s="1223"/>
      <c r="AA85" s="1223"/>
      <c r="AB85" s="1223"/>
      <c r="AC85" s="1223"/>
      <c r="AD85" s="1223"/>
      <c r="AE85" s="1223"/>
      <c r="AF85" s="1223"/>
      <c r="AG85" s="1223"/>
      <c r="AH85" s="1223"/>
      <c r="AI85" s="1223"/>
      <c r="AJ85" s="1223"/>
      <c r="AK85" s="1223"/>
      <c r="AL85" s="1223"/>
      <c r="AM85" s="1224"/>
      <c r="AN85" s="1341"/>
      <c r="AO85" s="1342"/>
      <c r="AP85" s="1342"/>
      <c r="AQ85" s="1342"/>
      <c r="AR85" s="1342"/>
      <c r="AS85" s="1342"/>
      <c r="AT85" s="1342"/>
      <c r="AU85" s="1342"/>
      <c r="AV85" s="1342"/>
      <c r="AW85" s="1342"/>
      <c r="AX85" s="1343"/>
      <c r="BA85" s="193"/>
      <c r="BB85" s="193"/>
      <c r="BC85" s="193"/>
      <c r="BD85" s="193"/>
      <c r="BE85" s="193"/>
      <c r="BF85" s="193"/>
      <c r="BG85" s="193"/>
      <c r="BH85" s="193"/>
      <c r="BI85" s="193"/>
      <c r="BJ85" s="193"/>
      <c r="BK85" s="193"/>
      <c r="BL85" s="193"/>
      <c r="BM85" s="193"/>
      <c r="BN85" s="194"/>
      <c r="BO85" s="194"/>
      <c r="BP85" s="194"/>
      <c r="BQ85" s="194"/>
      <c r="BR85" s="194"/>
      <c r="BS85" s="194"/>
      <c r="BT85" s="194"/>
      <c r="BU85" s="194"/>
      <c r="BV85" s="194"/>
      <c r="BW85" s="194"/>
      <c r="BX85" s="194"/>
      <c r="BY85" s="194"/>
      <c r="BZ85" s="194"/>
      <c r="CA85" s="194"/>
      <c r="CL85"/>
      <c r="CM85"/>
      <c r="CN85"/>
      <c r="CO85"/>
      <c r="CP85"/>
    </row>
    <row r="86" spans="2:79" ht="12.75" customHeight="1">
      <c r="B86" s="1222"/>
      <c r="C86" s="1223"/>
      <c r="D86" s="1223"/>
      <c r="E86" s="1223"/>
      <c r="F86" s="1223"/>
      <c r="G86" s="1223"/>
      <c r="H86" s="1223"/>
      <c r="I86" s="1223"/>
      <c r="J86" s="1223"/>
      <c r="K86" s="1223"/>
      <c r="L86" s="1223"/>
      <c r="M86" s="1223"/>
      <c r="N86" s="1223"/>
      <c r="O86" s="1223"/>
      <c r="P86" s="1223"/>
      <c r="Q86" s="1223"/>
      <c r="R86" s="1223"/>
      <c r="S86" s="1223"/>
      <c r="T86" s="1223"/>
      <c r="U86" s="1224"/>
      <c r="V86" s="1222"/>
      <c r="W86" s="1223"/>
      <c r="X86" s="1223"/>
      <c r="Y86" s="1223"/>
      <c r="Z86" s="1223"/>
      <c r="AA86" s="1223"/>
      <c r="AB86" s="1223"/>
      <c r="AC86" s="1223"/>
      <c r="AD86" s="1223"/>
      <c r="AE86" s="1223"/>
      <c r="AF86" s="1223"/>
      <c r="AG86" s="1223"/>
      <c r="AH86" s="1223"/>
      <c r="AI86" s="1223"/>
      <c r="AJ86" s="1223"/>
      <c r="AK86" s="1223"/>
      <c r="AL86" s="1223"/>
      <c r="AM86" s="1224"/>
      <c r="AN86" s="1341"/>
      <c r="AO86" s="1342"/>
      <c r="AP86" s="1342"/>
      <c r="AQ86" s="1342"/>
      <c r="AR86" s="1342"/>
      <c r="AS86" s="1342"/>
      <c r="AT86" s="1342"/>
      <c r="AU86" s="1342"/>
      <c r="AV86" s="1342"/>
      <c r="AW86" s="1342"/>
      <c r="AX86" s="1343"/>
      <c r="BA86" s="193"/>
      <c r="BB86" s="193"/>
      <c r="BC86" s="193"/>
      <c r="BD86" s="193"/>
      <c r="BE86" s="193"/>
      <c r="BF86" s="193"/>
      <c r="BG86" s="193"/>
      <c r="BH86" s="193"/>
      <c r="BI86" s="193"/>
      <c r="BJ86" s="193"/>
      <c r="BK86" s="193"/>
      <c r="BL86" s="193"/>
      <c r="BM86" s="193"/>
      <c r="BN86" s="194"/>
      <c r="BO86" s="194"/>
      <c r="BP86" s="194"/>
      <c r="BQ86" s="194"/>
      <c r="BR86" s="194"/>
      <c r="BS86" s="194"/>
      <c r="BT86" s="194"/>
      <c r="BU86" s="194"/>
      <c r="BV86" s="194"/>
      <c r="BW86" s="194"/>
      <c r="BX86" s="194"/>
      <c r="BY86" s="194"/>
      <c r="BZ86" s="194"/>
      <c r="CA86" s="194"/>
    </row>
    <row r="87" spans="2:79" ht="12.75" customHeight="1">
      <c r="B87" s="1222"/>
      <c r="C87" s="1223"/>
      <c r="D87" s="1223"/>
      <c r="E87" s="1223"/>
      <c r="F87" s="1223"/>
      <c r="G87" s="1223"/>
      <c r="H87" s="1223"/>
      <c r="I87" s="1223"/>
      <c r="J87" s="1223"/>
      <c r="K87" s="1223"/>
      <c r="L87" s="1223"/>
      <c r="M87" s="1223"/>
      <c r="N87" s="1223"/>
      <c r="O87" s="1223"/>
      <c r="P87" s="1223"/>
      <c r="Q87" s="1223"/>
      <c r="R87" s="1223"/>
      <c r="S87" s="1223"/>
      <c r="T87" s="1223"/>
      <c r="U87" s="1224"/>
      <c r="V87" s="1222"/>
      <c r="W87" s="1223"/>
      <c r="X87" s="1223"/>
      <c r="Y87" s="1223"/>
      <c r="Z87" s="1223"/>
      <c r="AA87" s="1223"/>
      <c r="AB87" s="1223"/>
      <c r="AC87" s="1223"/>
      <c r="AD87" s="1223"/>
      <c r="AE87" s="1223"/>
      <c r="AF87" s="1223"/>
      <c r="AG87" s="1223"/>
      <c r="AH87" s="1223"/>
      <c r="AI87" s="1223"/>
      <c r="AJ87" s="1223"/>
      <c r="AK87" s="1223"/>
      <c r="AL87" s="1223"/>
      <c r="AM87" s="1224"/>
      <c r="AN87" s="1341"/>
      <c r="AO87" s="1342"/>
      <c r="AP87" s="1342"/>
      <c r="AQ87" s="1342"/>
      <c r="AR87" s="1342"/>
      <c r="AS87" s="1342"/>
      <c r="AT87" s="1342"/>
      <c r="AU87" s="1342"/>
      <c r="AV87" s="1342"/>
      <c r="AW87" s="1342"/>
      <c r="AX87" s="1343"/>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94"/>
      <c r="BY87" s="194"/>
      <c r="BZ87" s="194"/>
      <c r="CA87" s="194"/>
    </row>
    <row r="88" spans="2:79" ht="12.75" customHeight="1">
      <c r="B88" s="1222"/>
      <c r="C88" s="1223"/>
      <c r="D88" s="1223"/>
      <c r="E88" s="1223"/>
      <c r="F88" s="1223"/>
      <c r="G88" s="1223"/>
      <c r="H88" s="1223"/>
      <c r="I88" s="1223"/>
      <c r="J88" s="1223"/>
      <c r="K88" s="1223"/>
      <c r="L88" s="1223"/>
      <c r="M88" s="1223"/>
      <c r="N88" s="1223"/>
      <c r="O88" s="1223"/>
      <c r="P88" s="1223"/>
      <c r="Q88" s="1223"/>
      <c r="R88" s="1223"/>
      <c r="S88" s="1223"/>
      <c r="T88" s="1223"/>
      <c r="U88" s="1224"/>
      <c r="V88" s="1222"/>
      <c r="W88" s="1223"/>
      <c r="X88" s="1223"/>
      <c r="Y88" s="1223"/>
      <c r="Z88" s="1223"/>
      <c r="AA88" s="1223"/>
      <c r="AB88" s="1223"/>
      <c r="AC88" s="1223"/>
      <c r="AD88" s="1223"/>
      <c r="AE88" s="1223"/>
      <c r="AF88" s="1223"/>
      <c r="AG88" s="1223"/>
      <c r="AH88" s="1223"/>
      <c r="AI88" s="1223"/>
      <c r="AJ88" s="1223"/>
      <c r="AK88" s="1223"/>
      <c r="AL88" s="1223"/>
      <c r="AM88" s="1224"/>
      <c r="AN88" s="1341"/>
      <c r="AO88" s="1342"/>
      <c r="AP88" s="1342"/>
      <c r="AQ88" s="1342"/>
      <c r="AR88" s="1342"/>
      <c r="AS88" s="1342"/>
      <c r="AT88" s="1342"/>
      <c r="AU88" s="1342"/>
      <c r="AV88" s="1342"/>
      <c r="AW88" s="1342"/>
      <c r="AX88" s="1343"/>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94"/>
      <c r="BY88" s="194"/>
      <c r="BZ88" s="194"/>
      <c r="CA88" s="194"/>
    </row>
    <row r="89" spans="2:50" ht="12.75" customHeight="1">
      <c r="B89" s="1222"/>
      <c r="C89" s="1223"/>
      <c r="D89" s="1223"/>
      <c r="E89" s="1223"/>
      <c r="F89" s="1223"/>
      <c r="G89" s="1223"/>
      <c r="H89" s="1223"/>
      <c r="I89" s="1223"/>
      <c r="J89" s="1223"/>
      <c r="K89" s="1223"/>
      <c r="L89" s="1223"/>
      <c r="M89" s="1223"/>
      <c r="N89" s="1223"/>
      <c r="O89" s="1223"/>
      <c r="P89" s="1223"/>
      <c r="Q89" s="1223"/>
      <c r="R89" s="1223"/>
      <c r="S89" s="1223"/>
      <c r="T89" s="1223"/>
      <c r="U89" s="1224"/>
      <c r="V89" s="1222"/>
      <c r="W89" s="1223"/>
      <c r="X89" s="1223"/>
      <c r="Y89" s="1223"/>
      <c r="Z89" s="1223"/>
      <c r="AA89" s="1223"/>
      <c r="AB89" s="1223"/>
      <c r="AC89" s="1223"/>
      <c r="AD89" s="1223"/>
      <c r="AE89" s="1223"/>
      <c r="AF89" s="1223"/>
      <c r="AG89" s="1223"/>
      <c r="AH89" s="1223"/>
      <c r="AI89" s="1223"/>
      <c r="AJ89" s="1223"/>
      <c r="AK89" s="1223"/>
      <c r="AL89" s="1223"/>
      <c r="AM89" s="1224"/>
      <c r="AN89" s="1341"/>
      <c r="AO89" s="1342"/>
      <c r="AP89" s="1342"/>
      <c r="AQ89" s="1342"/>
      <c r="AR89" s="1342"/>
      <c r="AS89" s="1342"/>
      <c r="AT89" s="1342"/>
      <c r="AU89" s="1342"/>
      <c r="AV89" s="1342"/>
      <c r="AW89" s="1342"/>
      <c r="AX89" s="1343"/>
    </row>
    <row r="90" spans="2:50" ht="12.75" customHeight="1" thickBot="1">
      <c r="B90" s="1225"/>
      <c r="C90" s="1226"/>
      <c r="D90" s="1226"/>
      <c r="E90" s="1226"/>
      <c r="F90" s="1226"/>
      <c r="G90" s="1226"/>
      <c r="H90" s="1226"/>
      <c r="I90" s="1226"/>
      <c r="J90" s="1226"/>
      <c r="K90" s="1226"/>
      <c r="L90" s="1226"/>
      <c r="M90" s="1226"/>
      <c r="N90" s="1226"/>
      <c r="O90" s="1226"/>
      <c r="P90" s="1226"/>
      <c r="Q90" s="1226"/>
      <c r="R90" s="1226"/>
      <c r="S90" s="1226"/>
      <c r="T90" s="1226"/>
      <c r="U90" s="1227"/>
      <c r="V90" s="1225"/>
      <c r="W90" s="1226"/>
      <c r="X90" s="1226"/>
      <c r="Y90" s="1226"/>
      <c r="Z90" s="1226"/>
      <c r="AA90" s="1226"/>
      <c r="AB90" s="1226"/>
      <c r="AC90" s="1226"/>
      <c r="AD90" s="1226"/>
      <c r="AE90" s="1226"/>
      <c r="AF90" s="1226"/>
      <c r="AG90" s="1226"/>
      <c r="AH90" s="1226"/>
      <c r="AI90" s="1226"/>
      <c r="AJ90" s="1226"/>
      <c r="AK90" s="1226"/>
      <c r="AL90" s="1226"/>
      <c r="AM90" s="1227"/>
      <c r="AN90" s="1344"/>
      <c r="AO90" s="1345"/>
      <c r="AP90" s="1345"/>
      <c r="AQ90" s="1345"/>
      <c r="AR90" s="1345"/>
      <c r="AS90" s="1345"/>
      <c r="AT90" s="1345"/>
      <c r="AU90" s="1345"/>
      <c r="AV90" s="1345"/>
      <c r="AW90" s="1345"/>
      <c r="AX90" s="1346"/>
    </row>
    <row r="91" spans="2:50" ht="18" customHeight="1">
      <c r="B91" s="1300" t="s">
        <v>1255</v>
      </c>
      <c r="C91" s="1301"/>
      <c r="D91" s="1301"/>
      <c r="E91" s="1301"/>
      <c r="F91" s="1301"/>
      <c r="G91" s="1312" t="s">
        <v>1256</v>
      </c>
      <c r="H91" s="1313"/>
      <c r="I91" s="1313"/>
      <c r="J91" s="1308" t="s">
        <v>1102</v>
      </c>
      <c r="K91" s="1328"/>
      <c r="L91" s="1328"/>
      <c r="M91" s="1328"/>
      <c r="N91" s="1328"/>
      <c r="O91" s="1328"/>
      <c r="P91" s="1328"/>
      <c r="Q91" s="1310" t="s">
        <v>1103</v>
      </c>
      <c r="R91" s="1330" t="s">
        <v>1257</v>
      </c>
      <c r="S91" s="1331"/>
      <c r="T91" s="1332"/>
      <c r="U91" s="1308" t="s">
        <v>1102</v>
      </c>
      <c r="V91" s="1326"/>
      <c r="W91" s="1326"/>
      <c r="X91" s="1326"/>
      <c r="Y91" s="1326"/>
      <c r="Z91" s="1326"/>
      <c r="AA91" s="1326"/>
      <c r="AB91" s="1326"/>
      <c r="AC91" s="1326"/>
      <c r="AD91" s="1326"/>
      <c r="AE91" s="1326"/>
      <c r="AF91" s="1326"/>
      <c r="AG91" s="1326"/>
      <c r="AH91" s="1326"/>
      <c r="AI91" s="1326"/>
      <c r="AJ91" s="1326"/>
      <c r="AK91" s="1326"/>
      <c r="AL91" s="1326"/>
      <c r="AM91" s="1310" t="s">
        <v>1103</v>
      </c>
      <c r="AN91" s="1292" t="s">
        <v>114</v>
      </c>
      <c r="AO91" s="1293"/>
      <c r="AP91" s="1294"/>
      <c r="AQ91" s="1308" t="s">
        <v>1102</v>
      </c>
      <c r="AR91" s="1328"/>
      <c r="AS91" s="1328"/>
      <c r="AT91" s="1328"/>
      <c r="AU91" s="1328"/>
      <c r="AV91" s="1328"/>
      <c r="AW91" s="1328"/>
      <c r="AX91" s="1336" t="s">
        <v>1103</v>
      </c>
    </row>
    <row r="92" spans="2:50" ht="18" customHeight="1" thickBot="1">
      <c r="B92" s="1303"/>
      <c r="C92" s="1304"/>
      <c r="D92" s="1304"/>
      <c r="E92" s="1304"/>
      <c r="F92" s="1304"/>
      <c r="G92" s="1314"/>
      <c r="H92" s="1315"/>
      <c r="I92" s="1315"/>
      <c r="J92" s="1309"/>
      <c r="K92" s="1329"/>
      <c r="L92" s="1329"/>
      <c r="M92" s="1329"/>
      <c r="N92" s="1329"/>
      <c r="O92" s="1329"/>
      <c r="P92" s="1329"/>
      <c r="Q92" s="1311"/>
      <c r="R92" s="1333"/>
      <c r="S92" s="1334"/>
      <c r="T92" s="1335"/>
      <c r="U92" s="1309"/>
      <c r="V92" s="1327"/>
      <c r="W92" s="1327"/>
      <c r="X92" s="1327"/>
      <c r="Y92" s="1327"/>
      <c r="Z92" s="1327"/>
      <c r="AA92" s="1327"/>
      <c r="AB92" s="1327"/>
      <c r="AC92" s="1327"/>
      <c r="AD92" s="1327"/>
      <c r="AE92" s="1327"/>
      <c r="AF92" s="1327"/>
      <c r="AG92" s="1327"/>
      <c r="AH92" s="1327"/>
      <c r="AI92" s="1327"/>
      <c r="AJ92" s="1327"/>
      <c r="AK92" s="1327"/>
      <c r="AL92" s="1327"/>
      <c r="AM92" s="1311"/>
      <c r="AN92" s="1295"/>
      <c r="AO92" s="1296"/>
      <c r="AP92" s="1297"/>
      <c r="AQ92" s="1309"/>
      <c r="AR92" s="1329"/>
      <c r="AS92" s="1329"/>
      <c r="AT92" s="1329"/>
      <c r="AU92" s="1329"/>
      <c r="AV92" s="1329"/>
      <c r="AW92" s="1329"/>
      <c r="AX92" s="1337"/>
    </row>
    <row r="93" spans="2:50" ht="16.5" customHeight="1">
      <c r="B93" s="1300" t="s">
        <v>1258</v>
      </c>
      <c r="C93" s="1301"/>
      <c r="D93" s="1301"/>
      <c r="E93" s="1301"/>
      <c r="F93" s="1301"/>
      <c r="G93" s="1318"/>
      <c r="H93" s="1319"/>
      <c r="I93" s="1319"/>
      <c r="J93" s="1319"/>
      <c r="K93" s="1319"/>
      <c r="L93" s="1319"/>
      <c r="M93" s="1319"/>
      <c r="N93" s="1319"/>
      <c r="O93" s="1319"/>
      <c r="P93" s="1319"/>
      <c r="Q93" s="1320"/>
      <c r="R93" s="1300" t="s">
        <v>1259</v>
      </c>
      <c r="S93" s="1301"/>
      <c r="T93" s="1302"/>
      <c r="U93" s="1318"/>
      <c r="V93" s="1319"/>
      <c r="W93" s="1319"/>
      <c r="X93" s="1319"/>
      <c r="Y93" s="1319"/>
      <c r="Z93" s="1319"/>
      <c r="AA93" s="1319"/>
      <c r="AB93" s="1319"/>
      <c r="AC93" s="1319"/>
      <c r="AD93" s="1319"/>
      <c r="AE93" s="1320"/>
      <c r="AF93" s="1300" t="s">
        <v>1260</v>
      </c>
      <c r="AG93" s="1301"/>
      <c r="AH93" s="1302"/>
      <c r="AI93" s="1306"/>
      <c r="AJ93" s="1306"/>
      <c r="AK93" s="1324"/>
      <c r="AL93" s="1324"/>
      <c r="AM93" s="1324"/>
      <c r="AN93" s="1324"/>
      <c r="AO93" s="1324"/>
      <c r="AP93" s="1324"/>
      <c r="AQ93" s="1324"/>
      <c r="AR93" s="1324"/>
      <c r="AS93" s="1324"/>
      <c r="AT93" s="1324"/>
      <c r="AU93" s="1306"/>
      <c r="AV93" s="1306"/>
      <c r="AW93" s="1306"/>
      <c r="AX93" s="1316"/>
    </row>
    <row r="94" spans="2:50" ht="16.5" customHeight="1" thickBot="1">
      <c r="B94" s="1303"/>
      <c r="C94" s="1304"/>
      <c r="D94" s="1304"/>
      <c r="E94" s="1304"/>
      <c r="F94" s="1304"/>
      <c r="G94" s="1321"/>
      <c r="H94" s="1322"/>
      <c r="I94" s="1322"/>
      <c r="J94" s="1322"/>
      <c r="K94" s="1322"/>
      <c r="L94" s="1322"/>
      <c r="M94" s="1322"/>
      <c r="N94" s="1322"/>
      <c r="O94" s="1322"/>
      <c r="P94" s="1322"/>
      <c r="Q94" s="1323"/>
      <c r="R94" s="1303"/>
      <c r="S94" s="1304"/>
      <c r="T94" s="1305"/>
      <c r="U94" s="1321"/>
      <c r="V94" s="1322"/>
      <c r="W94" s="1322"/>
      <c r="X94" s="1322"/>
      <c r="Y94" s="1322"/>
      <c r="Z94" s="1322"/>
      <c r="AA94" s="1322"/>
      <c r="AB94" s="1322"/>
      <c r="AC94" s="1322"/>
      <c r="AD94" s="1322"/>
      <c r="AE94" s="1323"/>
      <c r="AF94" s="1303"/>
      <c r="AG94" s="1304"/>
      <c r="AH94" s="1305"/>
      <c r="AI94" s="1307"/>
      <c r="AJ94" s="1307"/>
      <c r="AK94" s="1325"/>
      <c r="AL94" s="1325"/>
      <c r="AM94" s="1325"/>
      <c r="AN94" s="1325"/>
      <c r="AO94" s="1325"/>
      <c r="AP94" s="1325"/>
      <c r="AQ94" s="1325"/>
      <c r="AR94" s="1325"/>
      <c r="AS94" s="1325"/>
      <c r="AT94" s="1325"/>
      <c r="AU94" s="1307"/>
      <c r="AV94" s="1307"/>
      <c r="AW94" s="1307"/>
      <c r="AX94" s="1317"/>
    </row>
    <row r="95" spans="2:50" ht="16.5" customHeight="1">
      <c r="B95" s="54"/>
      <c r="C95" s="54"/>
      <c r="D95" s="54"/>
      <c r="E95" s="54"/>
      <c r="F95" s="54"/>
      <c r="G95" s="54"/>
      <c r="H95" s="54"/>
      <c r="I95" s="54"/>
      <c r="J95" s="54"/>
      <c r="K95" s="54"/>
      <c r="L95" s="54"/>
      <c r="M95" s="54"/>
      <c r="N95" s="54"/>
      <c r="O95" s="54"/>
      <c r="P95" s="54"/>
      <c r="Q95" s="54"/>
      <c r="R95" s="54"/>
      <c r="S95" s="54"/>
      <c r="T95" s="54"/>
      <c r="U95" s="54"/>
      <c r="V95" s="54"/>
      <c r="W95" s="54"/>
      <c r="X95" s="54"/>
      <c r="Y95" s="54"/>
      <c r="Z95" s="136">
        <v>2</v>
      </c>
      <c r="AA95" s="54"/>
      <c r="AB95" s="54"/>
      <c r="AC95" s="54"/>
      <c r="AD95" s="54"/>
      <c r="AE95" s="1298" t="s">
        <v>1758</v>
      </c>
      <c r="AF95" s="1299"/>
      <c r="AG95" s="1299"/>
      <c r="AH95" s="1299"/>
      <c r="AI95" s="1299"/>
      <c r="AJ95" s="1299"/>
      <c r="AK95" s="1299"/>
      <c r="AL95" s="1299"/>
      <c r="AM95" s="1299"/>
      <c r="AN95" s="1299"/>
      <c r="AO95" s="1299"/>
      <c r="AP95" s="1299"/>
      <c r="AQ95" s="1299"/>
      <c r="AR95" s="1299"/>
      <c r="AS95" s="1299"/>
      <c r="AT95" s="1299"/>
      <c r="AU95" s="1299"/>
      <c r="AV95" s="1299"/>
      <c r="AW95" s="1299"/>
      <c r="AX95" s="1299"/>
    </row>
    <row r="96" spans="2:30" ht="16.5" customHeight="1">
      <c r="B96" s="54"/>
      <c r="C96" s="54"/>
      <c r="D96" s="54"/>
      <c r="E96" s="54"/>
      <c r="F96" s="54"/>
      <c r="G96" s="54"/>
      <c r="H96" s="54"/>
      <c r="I96" s="54"/>
      <c r="J96" s="54"/>
      <c r="K96" s="54"/>
      <c r="L96" s="54"/>
      <c r="M96" s="54"/>
      <c r="N96" s="54"/>
      <c r="O96" s="54"/>
      <c r="P96" s="54"/>
      <c r="Q96" s="54"/>
      <c r="R96" s="54"/>
      <c r="S96" s="54"/>
      <c r="T96" s="54"/>
      <c r="U96" s="54"/>
      <c r="V96" s="54"/>
      <c r="W96" s="54"/>
      <c r="X96" s="54"/>
      <c r="Y96" s="513"/>
      <c r="Z96" s="54"/>
      <c r="AA96" s="54"/>
      <c r="AB96" s="54"/>
      <c r="AC96" s="54"/>
      <c r="AD96" s="54"/>
    </row>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sheetData>
  <sheetProtection formatCells="0"/>
  <mergeCells count="239">
    <mergeCell ref="AZ10:BC10"/>
    <mergeCell ref="AZ11:BC11"/>
    <mergeCell ref="Z10:Z11"/>
    <mergeCell ref="AA10:AC11"/>
    <mergeCell ref="AD10:AD11"/>
    <mergeCell ref="AE10:AG11"/>
    <mergeCell ref="AM10:AM11"/>
    <mergeCell ref="AN10:AP11"/>
    <mergeCell ref="AJ8:AL9"/>
    <mergeCell ref="AD8:AD9"/>
    <mergeCell ref="AH10:AL11"/>
    <mergeCell ref="AQ5:AX6"/>
    <mergeCell ref="AT8:AX9"/>
    <mergeCell ref="AU10:AV11"/>
    <mergeCell ref="AW10:AX11"/>
    <mergeCell ref="AQ10:AQ11"/>
    <mergeCell ref="AR10:AT11"/>
    <mergeCell ref="AB2:AX3"/>
    <mergeCell ref="AM8:AP9"/>
    <mergeCell ref="AQ8:AS9"/>
    <mergeCell ref="Z5:AA5"/>
    <mergeCell ref="Z6:AA6"/>
    <mergeCell ref="AE8:AI9"/>
    <mergeCell ref="AO5:AP6"/>
    <mergeCell ref="Z2:AA3"/>
    <mergeCell ref="Z8:AA9"/>
    <mergeCell ref="AB5:AN6"/>
    <mergeCell ref="AD20:AD21"/>
    <mergeCell ref="AU21:AX21"/>
    <mergeCell ref="AA22:AC26"/>
    <mergeCell ref="AE20:AG21"/>
    <mergeCell ref="AE27:AJ27"/>
    <mergeCell ref="AI20:AK21"/>
    <mergeCell ref="AL20:AL21"/>
    <mergeCell ref="AA27:AC27"/>
    <mergeCell ref="AH20:AH21"/>
    <mergeCell ref="AU18:AW18"/>
    <mergeCell ref="AM19:AQ19"/>
    <mergeCell ref="AS27:AX27"/>
    <mergeCell ref="AR19:AX19"/>
    <mergeCell ref="AR18:AS18"/>
    <mergeCell ref="AU20:AX20"/>
    <mergeCell ref="AL27:AQ27"/>
    <mergeCell ref="AR20:AT20"/>
    <mergeCell ref="AM20:AM21"/>
    <mergeCell ref="B8:D9"/>
    <mergeCell ref="E10:S11"/>
    <mergeCell ref="AE12:AN12"/>
    <mergeCell ref="AA43:AX46"/>
    <mergeCell ref="AE13:AN14"/>
    <mergeCell ref="AI16:AL18"/>
    <mergeCell ref="AO12:AX12"/>
    <mergeCell ref="AO13:AX14"/>
    <mergeCell ref="AM16:AQ18"/>
    <mergeCell ref="T10:Y11"/>
    <mergeCell ref="B15:D18"/>
    <mergeCell ref="AA19:AC21"/>
    <mergeCell ref="Q8:S9"/>
    <mergeCell ref="B12:D14"/>
    <mergeCell ref="E12:T14"/>
    <mergeCell ref="U12:AD12"/>
    <mergeCell ref="E15:I18"/>
    <mergeCell ref="U13:AD14"/>
    <mergeCell ref="B19:Z20"/>
    <mergeCell ref="B10:D11"/>
    <mergeCell ref="AA38:AC40"/>
    <mergeCell ref="AD19:AG19"/>
    <mergeCell ref="AG15:AH18"/>
    <mergeCell ref="J15:AF18"/>
    <mergeCell ref="AR21:AT21"/>
    <mergeCell ref="AQ20:AQ21"/>
    <mergeCell ref="AN20:AP21"/>
    <mergeCell ref="AH19:AL19"/>
    <mergeCell ref="AM15:AQ15"/>
    <mergeCell ref="AR15:AX15"/>
    <mergeCell ref="B5:K7"/>
    <mergeCell ref="O8:P9"/>
    <mergeCell ref="AA28:AC28"/>
    <mergeCell ref="AA29:AC34"/>
    <mergeCell ref="AD50:AX50"/>
    <mergeCell ref="AD49:AX49"/>
    <mergeCell ref="AA48:AC48"/>
    <mergeCell ref="AD31:AG32"/>
    <mergeCell ref="AD33:AG34"/>
    <mergeCell ref="AH31:AX32"/>
    <mergeCell ref="AA41:AC42"/>
    <mergeCell ref="AA47:AC47"/>
    <mergeCell ref="AA51:AC51"/>
    <mergeCell ref="AS28:AX28"/>
    <mergeCell ref="L6:Y7"/>
    <mergeCell ref="M8:N9"/>
    <mergeCell ref="T8:Y9"/>
    <mergeCell ref="E8:L9"/>
    <mergeCell ref="AA35:AC37"/>
    <mergeCell ref="AB8:AC9"/>
    <mergeCell ref="AJ67:AM67"/>
    <mergeCell ref="Y67:AB67"/>
    <mergeCell ref="AD52:AX52"/>
    <mergeCell ref="AD47:AX47"/>
    <mergeCell ref="AD48:AX48"/>
    <mergeCell ref="AH33:AX34"/>
    <mergeCell ref="AR56:AW56"/>
    <mergeCell ref="AQ55:AR55"/>
    <mergeCell ref="AA54:AC54"/>
    <mergeCell ref="AD54:AX54"/>
    <mergeCell ref="Y65:AB65"/>
    <mergeCell ref="Y62:AB62"/>
    <mergeCell ref="AC62:AI62"/>
    <mergeCell ref="M64:S64"/>
    <mergeCell ref="T65:W65"/>
    <mergeCell ref="T70:W70"/>
    <mergeCell ref="Y66:AB66"/>
    <mergeCell ref="Y68:AB68"/>
    <mergeCell ref="T66:W66"/>
    <mergeCell ref="V76:AM77"/>
    <mergeCell ref="Y74:AB74"/>
    <mergeCell ref="S61:W61"/>
    <mergeCell ref="Y63:AB63"/>
    <mergeCell ref="AC63:AI63"/>
    <mergeCell ref="AJ63:AM63"/>
    <mergeCell ref="Y64:AB64"/>
    <mergeCell ref="AC64:AI64"/>
    <mergeCell ref="Y75:AB75"/>
    <mergeCell ref="AJ73:AM73"/>
    <mergeCell ref="B74:H74"/>
    <mergeCell ref="I74:L74"/>
    <mergeCell ref="B75:H75"/>
    <mergeCell ref="I75:L75"/>
    <mergeCell ref="T75:W75"/>
    <mergeCell ref="Y73:AB73"/>
    <mergeCell ref="I73:L73"/>
    <mergeCell ref="B73:H73"/>
    <mergeCell ref="K91:P92"/>
    <mergeCell ref="R91:T92"/>
    <mergeCell ref="AX91:AX92"/>
    <mergeCell ref="AR91:AW92"/>
    <mergeCell ref="AQ91:AQ92"/>
    <mergeCell ref="AN61:AX90"/>
    <mergeCell ref="V78:AM90"/>
    <mergeCell ref="AJ75:AM75"/>
    <mergeCell ref="T72:W72"/>
    <mergeCell ref="T74:W74"/>
    <mergeCell ref="I69:L69"/>
    <mergeCell ref="AW93:AX94"/>
    <mergeCell ref="B93:F94"/>
    <mergeCell ref="G93:Q94"/>
    <mergeCell ref="R93:T94"/>
    <mergeCell ref="U93:AE94"/>
    <mergeCell ref="AK93:AT94"/>
    <mergeCell ref="AM91:AM92"/>
    <mergeCell ref="V91:AL92"/>
    <mergeCell ref="U91:U92"/>
    <mergeCell ref="AE95:AX95"/>
    <mergeCell ref="AF93:AH94"/>
    <mergeCell ref="AI93:AJ94"/>
    <mergeCell ref="B78:U90"/>
    <mergeCell ref="AU93:AV94"/>
    <mergeCell ref="I70:L70"/>
    <mergeCell ref="B91:F92"/>
    <mergeCell ref="J91:J92"/>
    <mergeCell ref="Q91:Q92"/>
    <mergeCell ref="G91:I92"/>
    <mergeCell ref="B70:H70"/>
    <mergeCell ref="AN91:AP92"/>
    <mergeCell ref="AJ66:AM66"/>
    <mergeCell ref="AJ74:AM74"/>
    <mergeCell ref="Y72:AB72"/>
    <mergeCell ref="Y70:AB70"/>
    <mergeCell ref="AJ71:AM71"/>
    <mergeCell ref="B72:H72"/>
    <mergeCell ref="I72:L72"/>
    <mergeCell ref="AJ72:AM72"/>
    <mergeCell ref="AJ70:AM70"/>
    <mergeCell ref="Y71:AB71"/>
    <mergeCell ref="Y69:AB69"/>
    <mergeCell ref="T62:W62"/>
    <mergeCell ref="AI61:AJ61"/>
    <mergeCell ref="AJ62:AM62"/>
    <mergeCell ref="T68:W68"/>
    <mergeCell ref="AJ68:AM68"/>
    <mergeCell ref="AJ65:AM65"/>
    <mergeCell ref="AK61:AM61"/>
    <mergeCell ref="B76:U77"/>
    <mergeCell ref="T73:W73"/>
    <mergeCell ref="B71:H71"/>
    <mergeCell ref="T71:W71"/>
    <mergeCell ref="I71:L71"/>
    <mergeCell ref="I62:L62"/>
    <mergeCell ref="M62:S62"/>
    <mergeCell ref="M63:S63"/>
    <mergeCell ref="B65:H65"/>
    <mergeCell ref="B62:H62"/>
    <mergeCell ref="AB56:AG56"/>
    <mergeCell ref="L56:Q56"/>
    <mergeCell ref="AJ56:AO56"/>
    <mergeCell ref="Y61:AH61"/>
    <mergeCell ref="P61:R61"/>
    <mergeCell ref="K57:R58"/>
    <mergeCell ref="S57:Z58"/>
    <mergeCell ref="AA55:AH55"/>
    <mergeCell ref="I67:L67"/>
    <mergeCell ref="T67:W67"/>
    <mergeCell ref="B55:J56"/>
    <mergeCell ref="K55:R55"/>
    <mergeCell ref="B61:O61"/>
    <mergeCell ref="I66:L66"/>
    <mergeCell ref="B59:AM60"/>
    <mergeCell ref="B66:H66"/>
    <mergeCell ref="T56:Y56"/>
    <mergeCell ref="B67:H67"/>
    <mergeCell ref="B69:H69"/>
    <mergeCell ref="I63:L63"/>
    <mergeCell ref="T63:W63"/>
    <mergeCell ref="B64:H64"/>
    <mergeCell ref="I64:L64"/>
    <mergeCell ref="I65:L65"/>
    <mergeCell ref="B63:H63"/>
    <mergeCell ref="I68:L68"/>
    <mergeCell ref="B68:H68"/>
    <mergeCell ref="AI15:AL15"/>
    <mergeCell ref="AN59:AX60"/>
    <mergeCell ref="AQ57:AX58"/>
    <mergeCell ref="S55:Z55"/>
    <mergeCell ref="AT55:AW55"/>
    <mergeCell ref="AI57:AP58"/>
    <mergeCell ref="AA52:AC52"/>
    <mergeCell ref="AA49:AC49"/>
    <mergeCell ref="AA50:AC50"/>
    <mergeCell ref="AI55:AP55"/>
    <mergeCell ref="B57:J58"/>
    <mergeCell ref="AE28:AJ28"/>
    <mergeCell ref="AA57:AH58"/>
    <mergeCell ref="AD53:AX53"/>
    <mergeCell ref="AD41:AX42"/>
    <mergeCell ref="AD51:AX51"/>
    <mergeCell ref="AD29:AG30"/>
    <mergeCell ref="AL28:AQ28"/>
    <mergeCell ref="B21:Z54"/>
    <mergeCell ref="AA53:AC53"/>
  </mergeCells>
  <conditionalFormatting sqref="AW10:AX11">
    <cfRule type="expression" priority="1" dxfId="69" stopIfTrue="1">
      <formula>OR($Z$10="",$AD$10="",$AM$10="",$AQ$10="")=TRUE</formula>
    </cfRule>
  </conditionalFormatting>
  <dataValidations count="5">
    <dataValidation type="list" allowBlank="1" showInputMessage="1" showErrorMessage="1" sqref="AI16:AL18">
      <formula1>"明瞭,不詳"</formula1>
    </dataValidation>
    <dataValidation type="list" allowBlank="1" showInputMessage="1" showErrorMessage="1" sqref="AM16:AQ18">
      <formula1>"救急車,ウォークイン,ヘリコプター,院内発症"</formula1>
    </dataValidation>
    <dataValidation type="date" operator="greaterThanOrEqual" allowBlank="1" showInputMessage="1" showErrorMessage="1" errorTitle="入力注意" error="日付の入力が不正です。&#10;" sqref="AK93:AT94">
      <formula1>39630</formula1>
    </dataValidation>
    <dataValidation type="list" allowBlank="1" showInputMessage="1" showErrorMessage="1" sqref="AU18:AW18">
      <formula1>KPSS</formula1>
    </dataValidation>
    <dataValidation type="time" allowBlank="1" showInputMessage="1" showErrorMessage="1" sqref="AE10:AG11 AR10:AT11">
      <formula1>0</formula1>
      <formula2>0.9993055555555556</formula2>
    </dataValidation>
  </dataValidations>
  <printOptions/>
  <pageMargins left="0.7086614173228347" right="0.15748031496062992" top="0.7480314960629921" bottom="0.15748031496062992" header="0.31496062992125984" footer="0.31496062992125984"/>
  <pageSetup fitToHeight="1" fitToWidth="1" horizontalDpi="600" verticalDpi="600" orientation="portrait" paperSize="9" scale="54" r:id="rId4"/>
  <headerFooter alignWithMargins="0">
    <oddHeader>&amp;C
</oddHeader>
  </headerFooter>
  <ignoredErrors>
    <ignoredError sqref="AI20 AE20 AN20 AU20:AU21"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B1:GA79"/>
  <sheetViews>
    <sheetView showGridLines="0" zoomScale="120" zoomScaleNormal="120" zoomScalePageLayoutView="0" workbookViewId="0" topLeftCell="A1">
      <selection activeCell="B1" sqref="B1:N2"/>
    </sheetView>
  </sheetViews>
  <sheetFormatPr defaultColWidth="9.00390625" defaultRowHeight="13.5"/>
  <cols>
    <col min="1" max="1" width="2.375" style="7" customWidth="1"/>
    <col min="2" max="48" width="2.50390625" style="7" customWidth="1"/>
    <col min="49" max="253" width="2.375" style="7" customWidth="1"/>
    <col min="254" max="16384" width="9.00390625" style="7" customWidth="1"/>
  </cols>
  <sheetData>
    <row r="1" spans="2:49" ht="23.25" customHeight="1">
      <c r="B1" s="1830" t="s">
        <v>347</v>
      </c>
      <c r="C1" s="1830"/>
      <c r="D1" s="1830"/>
      <c r="E1" s="1830"/>
      <c r="F1" s="1830"/>
      <c r="G1" s="1830"/>
      <c r="H1" s="1830"/>
      <c r="I1" s="1830"/>
      <c r="J1" s="1830"/>
      <c r="K1" s="1830"/>
      <c r="L1" s="1830"/>
      <c r="M1" s="1830"/>
      <c r="N1" s="1830"/>
      <c r="O1" s="1831" t="s">
        <v>1767</v>
      </c>
      <c r="P1" s="1831"/>
      <c r="Q1" s="1831"/>
      <c r="R1" s="1831"/>
      <c r="S1" s="1831"/>
      <c r="T1" s="1831"/>
      <c r="U1" s="1831"/>
      <c r="V1" s="1831"/>
      <c r="W1" s="1831"/>
      <c r="X1" s="1831"/>
      <c r="Y1" s="1831"/>
      <c r="Z1" s="1831"/>
      <c r="AA1" s="1831"/>
      <c r="AB1" s="1831"/>
      <c r="AC1" s="1831"/>
      <c r="AD1" s="1831"/>
      <c r="AE1" s="1831"/>
      <c r="AF1" s="1831"/>
      <c r="AG1" s="1831"/>
      <c r="AH1" s="1831"/>
      <c r="AI1" s="1831"/>
      <c r="AJ1" s="1807"/>
      <c r="AK1" s="1808"/>
      <c r="AL1" s="1808"/>
      <c r="AM1" s="1808"/>
      <c r="AN1" s="1810"/>
      <c r="AO1" s="1811"/>
      <c r="AP1" s="1811"/>
      <c r="AQ1" s="1811"/>
      <c r="AR1" s="1811"/>
      <c r="AS1" s="1811"/>
      <c r="AT1" s="1811"/>
      <c r="AU1" s="1807"/>
      <c r="AV1" s="1808"/>
      <c r="AW1" s="8"/>
    </row>
    <row r="2" spans="2:164" ht="15" customHeight="1" thickBot="1">
      <c r="B2" s="1830"/>
      <c r="C2" s="1830"/>
      <c r="D2" s="1830"/>
      <c r="E2" s="1830"/>
      <c r="F2" s="1830"/>
      <c r="G2" s="1830"/>
      <c r="H2" s="1830"/>
      <c r="I2" s="1830"/>
      <c r="J2" s="1830"/>
      <c r="K2" s="1830"/>
      <c r="L2" s="1830"/>
      <c r="M2" s="1830"/>
      <c r="N2" s="1830"/>
      <c r="O2" s="1831"/>
      <c r="P2" s="1831"/>
      <c r="Q2" s="1831"/>
      <c r="R2" s="1831"/>
      <c r="S2" s="1831"/>
      <c r="T2" s="1831"/>
      <c r="U2" s="1831"/>
      <c r="V2" s="1831"/>
      <c r="W2" s="1831"/>
      <c r="X2" s="1831"/>
      <c r="Y2" s="1831"/>
      <c r="Z2" s="1831"/>
      <c r="AA2" s="1831"/>
      <c r="AB2" s="1831"/>
      <c r="AC2" s="1831"/>
      <c r="AD2" s="1831"/>
      <c r="AE2" s="1831"/>
      <c r="AF2" s="1831"/>
      <c r="AG2" s="1831"/>
      <c r="AH2" s="1831"/>
      <c r="AI2" s="1831"/>
      <c r="AJ2" s="1809"/>
      <c r="AK2" s="1809"/>
      <c r="AL2" s="1809"/>
      <c r="AM2" s="1809"/>
      <c r="AN2" s="1812"/>
      <c r="AO2" s="1812"/>
      <c r="AP2" s="1812"/>
      <c r="AQ2" s="1812"/>
      <c r="AR2" s="1812"/>
      <c r="AS2" s="1812"/>
      <c r="AT2" s="1812"/>
      <c r="AU2" s="1809"/>
      <c r="AV2" s="1809"/>
      <c r="CR2" s="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row>
    <row r="3" spans="2:164" ht="30" customHeight="1" thickBot="1">
      <c r="B3" s="1836" t="s">
        <v>68</v>
      </c>
      <c r="C3" s="1814"/>
      <c r="D3" s="1814"/>
      <c r="E3" s="1835">
        <f>IF('基本情報'!N10="","",'基本情報'!N10&amp;" 様")</f>
      </c>
      <c r="F3" s="1835"/>
      <c r="G3" s="1835"/>
      <c r="H3" s="1835"/>
      <c r="I3" s="1835"/>
      <c r="J3" s="1835"/>
      <c r="K3" s="1835"/>
      <c r="L3" s="1813"/>
      <c r="M3" s="1813"/>
      <c r="N3" s="1814" t="s">
        <v>66</v>
      </c>
      <c r="O3" s="1814"/>
      <c r="P3" s="1814"/>
      <c r="Q3" s="1814"/>
      <c r="R3" s="1832">
        <f>IF('基本情報'!I14="","",'基本情報'!I14)</f>
      </c>
      <c r="S3" s="1832"/>
      <c r="T3" s="1832"/>
      <c r="U3" s="1832"/>
      <c r="V3" s="1832"/>
      <c r="W3" s="1832"/>
      <c r="X3" s="1832"/>
      <c r="Y3" s="1832"/>
      <c r="Z3" s="291"/>
      <c r="AA3" s="1815" t="s">
        <v>67</v>
      </c>
      <c r="AB3" s="1815"/>
      <c r="AC3" s="1815"/>
      <c r="AD3" s="1815"/>
      <c r="AE3" s="1833">
        <f>IF('基本情報'!F16="","",'基本情報'!F16)</f>
      </c>
      <c r="AF3" s="1833"/>
      <c r="AG3" s="1833"/>
      <c r="AH3" s="1833"/>
      <c r="AI3" s="1833"/>
      <c r="AJ3" s="1833"/>
      <c r="AK3" s="1833"/>
      <c r="AL3" s="1833"/>
      <c r="AM3" s="1833"/>
      <c r="AN3" s="1833"/>
      <c r="AO3" s="1833"/>
      <c r="AP3" s="1833"/>
      <c r="AQ3" s="1833"/>
      <c r="AR3" s="1833"/>
      <c r="AS3" s="1833"/>
      <c r="AT3" s="1833"/>
      <c r="AU3" s="1833"/>
      <c r="AV3" s="1834"/>
      <c r="CR3" s="2"/>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row>
    <row r="4" spans="2:164" ht="30.75" customHeight="1">
      <c r="B4" s="1872" t="s">
        <v>65</v>
      </c>
      <c r="C4" s="1873"/>
      <c r="D4" s="1873"/>
      <c r="E4" s="1873"/>
      <c r="F4" s="1873"/>
      <c r="G4" s="1873"/>
      <c r="H4" s="1873"/>
      <c r="I4" s="1873"/>
      <c r="J4" s="441" t="s">
        <v>1102</v>
      </c>
      <c r="K4" s="1870"/>
      <c r="L4" s="1870"/>
      <c r="M4" s="1870"/>
      <c r="N4" s="1870"/>
      <c r="O4" s="1870"/>
      <c r="P4" s="1870"/>
      <c r="Q4" s="1870"/>
      <c r="R4" s="1870"/>
      <c r="S4" s="1870"/>
      <c r="T4" s="1870"/>
      <c r="U4" s="441" t="s">
        <v>1103</v>
      </c>
      <c r="V4" s="441"/>
      <c r="W4" s="442"/>
      <c r="X4" s="442"/>
      <c r="Y4" s="1867" t="s">
        <v>699</v>
      </c>
      <c r="Z4" s="1867"/>
      <c r="AA4" s="1867"/>
      <c r="AB4" s="1867"/>
      <c r="AC4" s="1867"/>
      <c r="AD4" s="1867"/>
      <c r="AE4" s="443"/>
      <c r="AF4" s="1863">
        <f>IF(AND('基本情報'!R41="",'基本情報'!AC41=""),"",IF('基本情報'!AC41="",'基本情報'!R41,'基本情報'!AC41))</f>
      </c>
      <c r="AG4" s="1863"/>
      <c r="AH4" s="1863"/>
      <c r="AI4" s="1863"/>
      <c r="AJ4" s="1863"/>
      <c r="AK4" s="1863"/>
      <c r="AL4" s="1863"/>
      <c r="AM4" s="1863"/>
      <c r="AN4" s="1863"/>
      <c r="AO4" s="1863"/>
      <c r="AP4" s="1863"/>
      <c r="AQ4" s="1863"/>
      <c r="AR4" s="1863"/>
      <c r="AS4" s="1863"/>
      <c r="AT4" s="1863"/>
      <c r="AU4" s="439"/>
      <c r="AV4" s="44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row>
    <row r="5" spans="2:164" ht="29.25" customHeight="1" thickBot="1">
      <c r="B5" s="1874" t="s">
        <v>1306</v>
      </c>
      <c r="C5" s="1875"/>
      <c r="D5" s="1875"/>
      <c r="E5" s="1875"/>
      <c r="F5" s="1875"/>
      <c r="G5" s="1875"/>
      <c r="H5" s="1875"/>
      <c r="I5" s="1875"/>
      <c r="J5" s="288" t="s">
        <v>1102</v>
      </c>
      <c r="K5" s="1871"/>
      <c r="L5" s="1871"/>
      <c r="M5" s="1871"/>
      <c r="N5" s="1871"/>
      <c r="O5" s="1871"/>
      <c r="P5" s="1871"/>
      <c r="Q5" s="1871"/>
      <c r="R5" s="1871"/>
      <c r="S5" s="1871"/>
      <c r="T5" s="1871"/>
      <c r="U5" s="288" t="s">
        <v>1103</v>
      </c>
      <c r="V5" s="440"/>
      <c r="W5" s="288"/>
      <c r="X5" s="288"/>
      <c r="Y5" s="288"/>
      <c r="Z5" s="1864" t="s">
        <v>1261</v>
      </c>
      <c r="AA5" s="1865"/>
      <c r="AB5" s="1865"/>
      <c r="AC5" s="1865"/>
      <c r="AD5" s="1865"/>
      <c r="AE5" s="1865"/>
      <c r="AF5" s="1865"/>
      <c r="AG5" s="1865"/>
      <c r="AH5" s="289" t="s">
        <v>1102</v>
      </c>
      <c r="AI5" s="1871"/>
      <c r="AJ5" s="1871"/>
      <c r="AK5" s="1871"/>
      <c r="AL5" s="1871"/>
      <c r="AM5" s="1871"/>
      <c r="AN5" s="1871"/>
      <c r="AO5" s="1871"/>
      <c r="AP5" s="1871"/>
      <c r="AQ5" s="1871"/>
      <c r="AR5" s="1871"/>
      <c r="AS5" s="289" t="s">
        <v>1103</v>
      </c>
      <c r="AT5" s="289"/>
      <c r="AU5" s="289"/>
      <c r="AV5" s="290"/>
      <c r="CR5" s="2"/>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row>
    <row r="6" spans="2:164" ht="13.5" customHeight="1" thickBot="1">
      <c r="B6" s="1821"/>
      <c r="C6" s="1822"/>
      <c r="D6" s="1822"/>
      <c r="E6" s="1822"/>
      <c r="F6" s="1822"/>
      <c r="G6" s="1823"/>
      <c r="H6" s="1824" t="s">
        <v>1307</v>
      </c>
      <c r="I6" s="1825"/>
      <c r="J6" s="1825"/>
      <c r="K6" s="1825"/>
      <c r="L6" s="1825"/>
      <c r="M6" s="1825"/>
      <c r="N6" s="1825"/>
      <c r="O6" s="1825"/>
      <c r="P6" s="1826"/>
      <c r="Q6" s="1843" t="s">
        <v>1263</v>
      </c>
      <c r="R6" s="1843"/>
      <c r="S6" s="1843"/>
      <c r="T6" s="1843"/>
      <c r="U6" s="1843"/>
      <c r="V6" s="1843"/>
      <c r="W6" s="1843"/>
      <c r="X6" s="1843"/>
      <c r="Y6" s="1844"/>
      <c r="Z6" s="1819"/>
      <c r="AA6" s="1820"/>
      <c r="AB6" s="1820"/>
      <c r="AC6" s="1820"/>
      <c r="AD6" s="1820"/>
      <c r="AE6" s="1837" t="s">
        <v>1307</v>
      </c>
      <c r="AF6" s="1837"/>
      <c r="AG6" s="1837"/>
      <c r="AH6" s="1837"/>
      <c r="AI6" s="1837"/>
      <c r="AJ6" s="1837"/>
      <c r="AK6" s="1837"/>
      <c r="AL6" s="1837"/>
      <c r="AM6" s="1837"/>
      <c r="AN6" s="1843" t="s">
        <v>1264</v>
      </c>
      <c r="AO6" s="1843"/>
      <c r="AP6" s="1843"/>
      <c r="AQ6" s="1843"/>
      <c r="AR6" s="1843"/>
      <c r="AS6" s="1843"/>
      <c r="AT6" s="1843"/>
      <c r="AU6" s="1843"/>
      <c r="AV6" s="1866"/>
      <c r="CQ6" s="2"/>
      <c r="CR6" s="2"/>
      <c r="CS6" s="2"/>
      <c r="CT6" s="2"/>
      <c r="CU6" s="2"/>
      <c r="CV6" s="2"/>
      <c r="CW6" s="2"/>
      <c r="CX6" s="2"/>
      <c r="CY6" s="2"/>
      <c r="CZ6" s="2"/>
      <c r="DA6" s="2"/>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row>
    <row r="7" spans="2:179" ht="18.75" customHeight="1" thickTop="1">
      <c r="B7" s="1816" t="s">
        <v>1265</v>
      </c>
      <c r="C7" s="1817"/>
      <c r="D7" s="1817"/>
      <c r="E7" s="1817"/>
      <c r="F7" s="1817"/>
      <c r="G7" s="1818"/>
      <c r="H7" s="1827"/>
      <c r="I7" s="1828"/>
      <c r="J7" s="1828"/>
      <c r="K7" s="1828"/>
      <c r="L7" s="1828"/>
      <c r="M7" s="1828"/>
      <c r="N7" s="1828"/>
      <c r="O7" s="1828"/>
      <c r="P7" s="1829"/>
      <c r="Q7" s="1838"/>
      <c r="R7" s="1839"/>
      <c r="S7" s="1839"/>
      <c r="T7" s="1839"/>
      <c r="U7" s="1839"/>
      <c r="V7" s="1839"/>
      <c r="W7" s="1839"/>
      <c r="X7" s="1839"/>
      <c r="Y7" s="1839"/>
      <c r="Z7" s="1840" t="s">
        <v>1268</v>
      </c>
      <c r="AA7" s="1841"/>
      <c r="AB7" s="1841"/>
      <c r="AC7" s="1841"/>
      <c r="AD7" s="1842"/>
      <c r="AE7" s="1845"/>
      <c r="AF7" s="1845"/>
      <c r="AG7" s="1845"/>
      <c r="AH7" s="1845"/>
      <c r="AI7" s="1845"/>
      <c r="AJ7" s="1845"/>
      <c r="AK7" s="1845"/>
      <c r="AL7" s="1845"/>
      <c r="AM7" s="1845"/>
      <c r="AN7" s="1801"/>
      <c r="AO7" s="1801"/>
      <c r="AP7" s="1801"/>
      <c r="AQ7" s="1801"/>
      <c r="AR7" s="1801"/>
      <c r="AS7" s="1801"/>
      <c r="AT7" s="1801"/>
      <c r="AU7" s="1801"/>
      <c r="AV7" s="1802"/>
      <c r="CQ7" s="2"/>
      <c r="CR7" s="2"/>
      <c r="CS7" s="2"/>
      <c r="CT7" s="2"/>
      <c r="CU7" s="2"/>
      <c r="CV7" s="2"/>
      <c r="CW7" s="2"/>
      <c r="CX7" s="2"/>
      <c r="CY7" s="2"/>
      <c r="CZ7" s="2"/>
      <c r="DA7" s="2"/>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W7" s="8" t="s">
        <v>353</v>
      </c>
    </row>
    <row r="8" spans="2:179" ht="18.75" customHeight="1">
      <c r="B8" s="1623" t="s">
        <v>1269</v>
      </c>
      <c r="C8" s="1624"/>
      <c r="D8" s="1625" t="s">
        <v>1238</v>
      </c>
      <c r="E8" s="1625"/>
      <c r="F8" s="1625"/>
      <c r="G8" s="1625"/>
      <c r="H8" s="1779"/>
      <c r="I8" s="1779"/>
      <c r="J8" s="1779"/>
      <c r="K8" s="1779"/>
      <c r="L8" s="1779"/>
      <c r="M8" s="1779"/>
      <c r="N8" s="1779"/>
      <c r="O8" s="1779"/>
      <c r="P8" s="1779"/>
      <c r="Q8" s="1738"/>
      <c r="R8" s="1738"/>
      <c r="S8" s="1738"/>
      <c r="T8" s="1738"/>
      <c r="U8" s="1738"/>
      <c r="V8" s="1738"/>
      <c r="W8" s="1738"/>
      <c r="X8" s="1738"/>
      <c r="Y8" s="1756"/>
      <c r="Z8" s="1783" t="s">
        <v>1270</v>
      </c>
      <c r="AA8" s="1784"/>
      <c r="AB8" s="1784"/>
      <c r="AC8" s="1784"/>
      <c r="AD8" s="1785"/>
      <c r="AE8" s="1716"/>
      <c r="AF8" s="1717"/>
      <c r="AG8" s="1717"/>
      <c r="AH8" s="1717"/>
      <c r="AI8" s="1717"/>
      <c r="AJ8" s="1717"/>
      <c r="AK8" s="1717"/>
      <c r="AL8" s="1717"/>
      <c r="AM8" s="1803"/>
      <c r="AN8" s="1756"/>
      <c r="AO8" s="1757"/>
      <c r="AP8" s="1757"/>
      <c r="AQ8" s="1757"/>
      <c r="AR8" s="1757"/>
      <c r="AS8" s="1757"/>
      <c r="AT8" s="1757"/>
      <c r="AU8" s="1757"/>
      <c r="AV8" s="1758"/>
      <c r="CQ8" s="2"/>
      <c r="CR8" s="2"/>
      <c r="CS8" s="2"/>
      <c r="CT8" s="2"/>
      <c r="CU8" s="2"/>
      <c r="CV8" s="2"/>
      <c r="CW8" s="2"/>
      <c r="CX8" s="2"/>
      <c r="CY8" s="2"/>
      <c r="CZ8" s="2"/>
      <c r="DA8" s="2"/>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W8" s="8" t="s">
        <v>354</v>
      </c>
    </row>
    <row r="9" spans="2:183" ht="18.75" customHeight="1">
      <c r="B9" s="1623"/>
      <c r="C9" s="1624"/>
      <c r="D9" s="1625" t="s">
        <v>1240</v>
      </c>
      <c r="E9" s="1625"/>
      <c r="F9" s="1625"/>
      <c r="G9" s="1625"/>
      <c r="H9" s="1779"/>
      <c r="I9" s="1779"/>
      <c r="J9" s="1779"/>
      <c r="K9" s="1779"/>
      <c r="L9" s="1779"/>
      <c r="M9" s="1779"/>
      <c r="N9" s="1779"/>
      <c r="O9" s="1779"/>
      <c r="P9" s="1779"/>
      <c r="Q9" s="1738"/>
      <c r="R9" s="1738"/>
      <c r="S9" s="1738"/>
      <c r="T9" s="1738"/>
      <c r="U9" s="1738"/>
      <c r="V9" s="1738"/>
      <c r="W9" s="1738"/>
      <c r="X9" s="1738"/>
      <c r="Y9" s="1756"/>
      <c r="Z9" s="1783" t="s">
        <v>1271</v>
      </c>
      <c r="AA9" s="1784"/>
      <c r="AB9" s="1784"/>
      <c r="AC9" s="1784"/>
      <c r="AD9" s="1785"/>
      <c r="AE9" s="1716"/>
      <c r="AF9" s="1717"/>
      <c r="AG9" s="1717"/>
      <c r="AH9" s="1717"/>
      <c r="AI9" s="1717"/>
      <c r="AJ9" s="1717"/>
      <c r="AK9" s="1717"/>
      <c r="AL9" s="1717"/>
      <c r="AM9" s="1803"/>
      <c r="AN9" s="1756"/>
      <c r="AO9" s="1757"/>
      <c r="AP9" s="1757"/>
      <c r="AQ9" s="1757"/>
      <c r="AR9" s="1757"/>
      <c r="AS9" s="1757"/>
      <c r="AT9" s="1757"/>
      <c r="AU9" s="1757"/>
      <c r="AV9" s="1758"/>
      <c r="BO9" s="2"/>
      <c r="BP9" s="2"/>
      <c r="BQ9" s="2"/>
      <c r="BR9" s="2"/>
      <c r="BS9" s="2"/>
      <c r="BT9" s="2"/>
      <c r="BU9" s="2"/>
      <c r="BV9" s="2"/>
      <c r="BW9" s="2"/>
      <c r="BX9" s="2"/>
      <c r="BY9" s="2"/>
      <c r="BZ9" s="2"/>
      <c r="CA9" s="2"/>
      <c r="CB9" s="2"/>
      <c r="CC9" s="2"/>
      <c r="CD9" s="2"/>
      <c r="CE9" s="2"/>
      <c r="CF9" s="2"/>
      <c r="CG9" s="2"/>
      <c r="CH9" s="2"/>
      <c r="CI9" s="2"/>
      <c r="CJ9" s="2"/>
      <c r="CQ9" s="2"/>
      <c r="CR9" s="2"/>
      <c r="CS9" s="2"/>
      <c r="CT9" s="2"/>
      <c r="CU9" s="2"/>
      <c r="CV9" s="2"/>
      <c r="CW9" s="2"/>
      <c r="CX9" s="2"/>
      <c r="CY9" s="2"/>
      <c r="CZ9" s="2"/>
      <c r="DA9" s="2"/>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S9" s="7" t="s">
        <v>1239</v>
      </c>
      <c r="FZ9" s="7" t="s">
        <v>405</v>
      </c>
      <c r="GA9" s="7" t="s">
        <v>406</v>
      </c>
    </row>
    <row r="10" spans="2:183" ht="18.75" customHeight="1">
      <c r="B10" s="1623"/>
      <c r="C10" s="1624"/>
      <c r="D10" s="1625" t="s">
        <v>1272</v>
      </c>
      <c r="E10" s="1625"/>
      <c r="F10" s="1625"/>
      <c r="G10" s="1625"/>
      <c r="H10" s="1779"/>
      <c r="I10" s="1779"/>
      <c r="J10" s="1779"/>
      <c r="K10" s="1779"/>
      <c r="L10" s="1779"/>
      <c r="M10" s="1779"/>
      <c r="N10" s="1779"/>
      <c r="O10" s="1779"/>
      <c r="P10" s="1779"/>
      <c r="Q10" s="1738"/>
      <c r="R10" s="1738"/>
      <c r="S10" s="1738"/>
      <c r="T10" s="1738"/>
      <c r="U10" s="1738"/>
      <c r="V10" s="1738"/>
      <c r="W10" s="1738"/>
      <c r="X10" s="1738"/>
      <c r="Y10" s="1756"/>
      <c r="Z10" s="1783" t="s">
        <v>1273</v>
      </c>
      <c r="AA10" s="1784"/>
      <c r="AB10" s="1784"/>
      <c r="AC10" s="1784"/>
      <c r="AD10" s="1785"/>
      <c r="AE10" s="1716"/>
      <c r="AF10" s="1717"/>
      <c r="AG10" s="1717"/>
      <c r="AH10" s="1717"/>
      <c r="AI10" s="1717"/>
      <c r="AJ10" s="1717"/>
      <c r="AK10" s="1717"/>
      <c r="AL10" s="1717"/>
      <c r="AM10" s="1803"/>
      <c r="AN10" s="1756"/>
      <c r="AO10" s="1757"/>
      <c r="AP10" s="1757"/>
      <c r="AQ10" s="1757"/>
      <c r="AR10" s="1757"/>
      <c r="AS10" s="1757"/>
      <c r="AT10" s="1757"/>
      <c r="AU10" s="1757"/>
      <c r="AV10" s="1758"/>
      <c r="BO10" s="2"/>
      <c r="BP10" s="2"/>
      <c r="BQ10" s="2"/>
      <c r="BR10" s="2"/>
      <c r="BS10" s="2"/>
      <c r="BT10" s="2"/>
      <c r="BU10" s="2"/>
      <c r="BV10" s="2"/>
      <c r="BW10" s="2"/>
      <c r="BX10" s="2"/>
      <c r="BY10" s="2"/>
      <c r="BZ10" s="2"/>
      <c r="CA10" s="2"/>
      <c r="CB10" s="2"/>
      <c r="CD10" s="2"/>
      <c r="CE10" s="2"/>
      <c r="CF10" s="2"/>
      <c r="CG10" s="2"/>
      <c r="CH10" s="2"/>
      <c r="CI10" s="2"/>
      <c r="CJ10" s="2"/>
      <c r="CQ10" s="2"/>
      <c r="CR10" s="2"/>
      <c r="CS10" s="2"/>
      <c r="CT10" s="2"/>
      <c r="CU10" s="2"/>
      <c r="CV10" s="2"/>
      <c r="CW10" s="2"/>
      <c r="CX10" s="2"/>
      <c r="CY10" s="2"/>
      <c r="CZ10" s="2"/>
      <c r="DA10" s="2"/>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S10" s="7" t="s">
        <v>1274</v>
      </c>
      <c r="FZ10" s="7" t="s">
        <v>407</v>
      </c>
      <c r="GA10" s="7" t="s">
        <v>408</v>
      </c>
    </row>
    <row r="11" spans="2:183" ht="18.75" customHeight="1">
      <c r="B11" s="1623"/>
      <c r="C11" s="1624"/>
      <c r="D11" s="1625" t="s">
        <v>1275</v>
      </c>
      <c r="E11" s="1625"/>
      <c r="F11" s="1625"/>
      <c r="G11" s="1625"/>
      <c r="H11" s="1779"/>
      <c r="I11" s="1779"/>
      <c r="J11" s="1779"/>
      <c r="K11" s="1779"/>
      <c r="L11" s="1779"/>
      <c r="M11" s="1779"/>
      <c r="N11" s="1779"/>
      <c r="O11" s="1779"/>
      <c r="P11" s="1779"/>
      <c r="Q11" s="1738"/>
      <c r="R11" s="1738"/>
      <c r="S11" s="1738"/>
      <c r="T11" s="1738"/>
      <c r="U11" s="1738"/>
      <c r="V11" s="1738"/>
      <c r="W11" s="1738"/>
      <c r="X11" s="1738"/>
      <c r="Y11" s="1756"/>
      <c r="Z11" s="1783" t="s">
        <v>1276</v>
      </c>
      <c r="AA11" s="1784"/>
      <c r="AB11" s="1784"/>
      <c r="AC11" s="1784"/>
      <c r="AD11" s="1785"/>
      <c r="AE11" s="1716"/>
      <c r="AF11" s="1717"/>
      <c r="AG11" s="1717"/>
      <c r="AH11" s="1717"/>
      <c r="AI11" s="1717"/>
      <c r="AJ11" s="1717"/>
      <c r="AK11" s="1717"/>
      <c r="AL11" s="1717"/>
      <c r="AM11" s="1803"/>
      <c r="AN11" s="1756"/>
      <c r="AO11" s="1757"/>
      <c r="AP11" s="1757"/>
      <c r="AQ11" s="1757"/>
      <c r="AR11" s="1757"/>
      <c r="AS11" s="1757"/>
      <c r="AT11" s="1757"/>
      <c r="AU11" s="1757"/>
      <c r="AV11" s="1758"/>
      <c r="BO11" s="2"/>
      <c r="BP11" s="2"/>
      <c r="BQ11" s="2"/>
      <c r="BR11" s="2"/>
      <c r="BS11" s="2"/>
      <c r="BT11" s="2"/>
      <c r="BU11" s="2"/>
      <c r="BV11" s="2"/>
      <c r="BW11" s="2"/>
      <c r="BX11" s="2"/>
      <c r="BY11" s="2"/>
      <c r="BZ11" s="2"/>
      <c r="CA11" s="2"/>
      <c r="CB11" s="2"/>
      <c r="CD11" s="2"/>
      <c r="CE11" s="2"/>
      <c r="CF11" s="2"/>
      <c r="CG11" s="2"/>
      <c r="CH11" s="2"/>
      <c r="CI11" s="2"/>
      <c r="CJ11" s="2"/>
      <c r="CQ11" s="2"/>
      <c r="CR11" s="2"/>
      <c r="CS11" s="2"/>
      <c r="CT11" s="2"/>
      <c r="CU11" s="2"/>
      <c r="CV11" s="2"/>
      <c r="CW11" s="2"/>
      <c r="CX11" s="2"/>
      <c r="CY11" s="2"/>
      <c r="CZ11" s="2"/>
      <c r="DA11" s="2"/>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S11" s="7" t="s">
        <v>1277</v>
      </c>
      <c r="FZ11" s="7" t="s">
        <v>409</v>
      </c>
      <c r="GA11" s="7" t="s">
        <v>410</v>
      </c>
    </row>
    <row r="12" spans="2:183" ht="18.75" customHeight="1" thickBot="1">
      <c r="B12" s="1878"/>
      <c r="C12" s="1879"/>
      <c r="D12" s="1876" t="s">
        <v>1278</v>
      </c>
      <c r="E12" s="1876"/>
      <c r="F12" s="1876"/>
      <c r="G12" s="1876"/>
      <c r="H12" s="1877"/>
      <c r="I12" s="1877"/>
      <c r="J12" s="1877"/>
      <c r="K12" s="1877"/>
      <c r="L12" s="1877"/>
      <c r="M12" s="1877"/>
      <c r="N12" s="1877"/>
      <c r="O12" s="1877"/>
      <c r="P12" s="1877"/>
      <c r="Q12" s="1868"/>
      <c r="R12" s="1868"/>
      <c r="S12" s="1868"/>
      <c r="T12" s="1868"/>
      <c r="U12" s="1868"/>
      <c r="V12" s="1868"/>
      <c r="W12" s="1868"/>
      <c r="X12" s="1868"/>
      <c r="Y12" s="1869"/>
      <c r="Z12" s="1783" t="s">
        <v>1279</v>
      </c>
      <c r="AA12" s="1784"/>
      <c r="AB12" s="1784"/>
      <c r="AC12" s="1784"/>
      <c r="AD12" s="1785"/>
      <c r="AE12" s="1716"/>
      <c r="AF12" s="1717"/>
      <c r="AG12" s="1717"/>
      <c r="AH12" s="1717"/>
      <c r="AI12" s="1717"/>
      <c r="AJ12" s="1717"/>
      <c r="AK12" s="1717"/>
      <c r="AL12" s="1717"/>
      <c r="AM12" s="1803"/>
      <c r="AN12" s="1756"/>
      <c r="AO12" s="1757"/>
      <c r="AP12" s="1757"/>
      <c r="AQ12" s="1757"/>
      <c r="AR12" s="1757"/>
      <c r="AS12" s="1757"/>
      <c r="AT12" s="1757"/>
      <c r="AU12" s="1757"/>
      <c r="AV12" s="1758"/>
      <c r="BO12" s="2"/>
      <c r="BP12" s="2"/>
      <c r="BQ12" s="2"/>
      <c r="BR12" s="2"/>
      <c r="BS12" s="2"/>
      <c r="BT12" s="2"/>
      <c r="BU12" s="2"/>
      <c r="BV12" s="2"/>
      <c r="BW12" s="2"/>
      <c r="BX12" s="2"/>
      <c r="BY12" s="2"/>
      <c r="BZ12" s="2"/>
      <c r="CA12" s="2"/>
      <c r="CB12" s="2"/>
      <c r="CD12" s="2"/>
      <c r="CE12" s="2"/>
      <c r="CF12" s="2"/>
      <c r="CG12" s="2"/>
      <c r="CH12" s="2"/>
      <c r="CI12" s="2"/>
      <c r="CQ12" s="2"/>
      <c r="CR12" s="2"/>
      <c r="CS12" s="2"/>
      <c r="CT12" s="2"/>
      <c r="CU12" s="2"/>
      <c r="CV12" s="2"/>
      <c r="CW12" s="2"/>
      <c r="CX12" s="2"/>
      <c r="CY12" s="2"/>
      <c r="CZ12" s="2"/>
      <c r="DA12" s="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S12" s="7" t="s">
        <v>1280</v>
      </c>
      <c r="FZ12" s="7" t="s">
        <v>411</v>
      </c>
      <c r="GA12" s="7" t="s">
        <v>412</v>
      </c>
    </row>
    <row r="13" spans="2:183" ht="18.75" customHeight="1">
      <c r="B13" s="1766" t="s">
        <v>1281</v>
      </c>
      <c r="C13" s="1767"/>
      <c r="D13" s="1770" t="s">
        <v>1282</v>
      </c>
      <c r="E13" s="1772" t="s">
        <v>1283</v>
      </c>
      <c r="F13" s="1773"/>
      <c r="G13" s="1774"/>
      <c r="H13" s="1775"/>
      <c r="I13" s="1775"/>
      <c r="J13" s="1775"/>
      <c r="K13" s="1775"/>
      <c r="L13" s="1775"/>
      <c r="M13" s="1775"/>
      <c r="N13" s="1775"/>
      <c r="O13" s="1775"/>
      <c r="P13" s="1775"/>
      <c r="Q13" s="1759"/>
      <c r="R13" s="1759"/>
      <c r="S13" s="1759"/>
      <c r="T13" s="1759"/>
      <c r="U13" s="1759"/>
      <c r="V13" s="1759"/>
      <c r="W13" s="1759"/>
      <c r="X13" s="1759"/>
      <c r="Y13" s="1760"/>
      <c r="Z13" s="1783" t="s">
        <v>1301</v>
      </c>
      <c r="AA13" s="1784"/>
      <c r="AB13" s="1784"/>
      <c r="AC13" s="1784"/>
      <c r="AD13" s="1785"/>
      <c r="AE13" s="1716"/>
      <c r="AF13" s="1717"/>
      <c r="AG13" s="1717"/>
      <c r="AH13" s="1717"/>
      <c r="AI13" s="1717"/>
      <c r="AJ13" s="1717"/>
      <c r="AK13" s="1717"/>
      <c r="AL13" s="1717"/>
      <c r="AM13" s="1803"/>
      <c r="AN13" s="1756"/>
      <c r="AO13" s="1757"/>
      <c r="AP13" s="1757"/>
      <c r="AQ13" s="1757"/>
      <c r="AR13" s="1757"/>
      <c r="AS13" s="1757"/>
      <c r="AT13" s="1757"/>
      <c r="AU13" s="1757"/>
      <c r="AV13" s="1758"/>
      <c r="BO13" s="2"/>
      <c r="BQ13" s="2"/>
      <c r="BR13" s="2"/>
      <c r="BS13" s="2"/>
      <c r="BT13" s="2"/>
      <c r="BU13" s="2"/>
      <c r="BV13" s="2"/>
      <c r="BW13" s="2"/>
      <c r="BX13" s="2"/>
      <c r="BY13" s="2"/>
      <c r="BZ13" s="2"/>
      <c r="CA13" s="2"/>
      <c r="CB13" s="2"/>
      <c r="CD13" s="2"/>
      <c r="CE13" s="2"/>
      <c r="CF13" s="2"/>
      <c r="CG13" s="2"/>
      <c r="CH13" s="2"/>
      <c r="CI13" s="2"/>
      <c r="CQ13" s="2"/>
      <c r="CR13" s="2"/>
      <c r="CS13" s="2"/>
      <c r="CT13" s="2"/>
      <c r="CU13" s="2"/>
      <c r="CV13" s="2"/>
      <c r="CW13" s="2"/>
      <c r="CX13" s="2"/>
      <c r="CY13" s="2"/>
      <c r="CZ13" s="2"/>
      <c r="DA13" s="2"/>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S13" s="7" t="s">
        <v>2</v>
      </c>
      <c r="FZ13" s="7" t="s">
        <v>413</v>
      </c>
      <c r="GA13" s="7" t="s">
        <v>414</v>
      </c>
    </row>
    <row r="14" spans="2:183" ht="18.75" customHeight="1">
      <c r="B14" s="1644"/>
      <c r="C14" s="1645"/>
      <c r="D14" s="1771"/>
      <c r="E14" s="1776" t="s">
        <v>3</v>
      </c>
      <c r="F14" s="1777"/>
      <c r="G14" s="1778"/>
      <c r="H14" s="1798"/>
      <c r="I14" s="1799"/>
      <c r="J14" s="1799"/>
      <c r="K14" s="1800"/>
      <c r="L14" s="1798"/>
      <c r="M14" s="1799"/>
      <c r="N14" s="1799"/>
      <c r="O14" s="1799"/>
      <c r="P14" s="1800"/>
      <c r="Q14" s="1791"/>
      <c r="R14" s="1792"/>
      <c r="S14" s="1792"/>
      <c r="T14" s="1793"/>
      <c r="U14" s="1791"/>
      <c r="V14" s="1792"/>
      <c r="W14" s="1792"/>
      <c r="X14" s="1792"/>
      <c r="Y14" s="1793"/>
      <c r="Z14" s="1783" t="s">
        <v>4</v>
      </c>
      <c r="AA14" s="1784"/>
      <c r="AB14" s="1784"/>
      <c r="AC14" s="1784"/>
      <c r="AD14" s="1785"/>
      <c r="AE14" s="1716"/>
      <c r="AF14" s="1717"/>
      <c r="AG14" s="1717"/>
      <c r="AH14" s="1717"/>
      <c r="AI14" s="1717"/>
      <c r="AJ14" s="1717"/>
      <c r="AK14" s="1717"/>
      <c r="AL14" s="1717"/>
      <c r="AM14" s="1803"/>
      <c r="AN14" s="1756"/>
      <c r="AO14" s="1757"/>
      <c r="AP14" s="1757"/>
      <c r="AQ14" s="1757"/>
      <c r="AR14" s="1757"/>
      <c r="AS14" s="1757"/>
      <c r="AT14" s="1757"/>
      <c r="AU14" s="1757"/>
      <c r="AV14" s="1758"/>
      <c r="BO14" s="2"/>
      <c r="BP14" s="2" t="s">
        <v>1521</v>
      </c>
      <c r="BQ14" s="2"/>
      <c r="BR14" s="2"/>
      <c r="BS14" s="2"/>
      <c r="BT14" s="2"/>
      <c r="BU14" s="2"/>
      <c r="BV14" s="2"/>
      <c r="BW14" s="2"/>
      <c r="BX14" s="2"/>
      <c r="BY14" s="2"/>
      <c r="BZ14" s="2"/>
      <c r="CA14" s="2"/>
      <c r="CB14" s="2"/>
      <c r="CE14" s="2"/>
      <c r="CF14" s="2"/>
      <c r="CG14" s="2"/>
      <c r="CH14" s="2"/>
      <c r="CI14" s="2"/>
      <c r="CJ14" s="2"/>
      <c r="CQ14" s="2"/>
      <c r="CS14" s="2"/>
      <c r="CT14" s="2"/>
      <c r="CU14" s="2"/>
      <c r="CV14" s="2"/>
      <c r="CW14" s="2"/>
      <c r="CX14" s="2"/>
      <c r="CY14" s="2"/>
      <c r="CZ14" s="2"/>
      <c r="DA14" s="2"/>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S14" s="7" t="s">
        <v>5</v>
      </c>
      <c r="FZ14" s="7" t="s">
        <v>415</v>
      </c>
      <c r="GA14" s="7" t="s">
        <v>416</v>
      </c>
    </row>
    <row r="15" spans="2:183" ht="18.75" customHeight="1">
      <c r="B15" s="1644"/>
      <c r="C15" s="1645"/>
      <c r="D15" s="1776" t="s">
        <v>6</v>
      </c>
      <c r="E15" s="1777"/>
      <c r="F15" s="1777"/>
      <c r="G15" s="1778"/>
      <c r="H15" s="1779"/>
      <c r="I15" s="1779"/>
      <c r="J15" s="1779"/>
      <c r="K15" s="1779"/>
      <c r="L15" s="1779"/>
      <c r="M15" s="1779"/>
      <c r="N15" s="1779"/>
      <c r="O15" s="1779"/>
      <c r="P15" s="1779"/>
      <c r="Q15" s="1738"/>
      <c r="R15" s="1738"/>
      <c r="S15" s="1738"/>
      <c r="T15" s="1738"/>
      <c r="U15" s="1738"/>
      <c r="V15" s="1738"/>
      <c r="W15" s="1738"/>
      <c r="X15" s="1738"/>
      <c r="Y15" s="1739"/>
      <c r="Z15" s="1783" t="s">
        <v>7</v>
      </c>
      <c r="AA15" s="1784"/>
      <c r="AB15" s="1784"/>
      <c r="AC15" s="1784"/>
      <c r="AD15" s="1785"/>
      <c r="AE15" s="1716"/>
      <c r="AF15" s="1717"/>
      <c r="AG15" s="1717"/>
      <c r="AH15" s="1717"/>
      <c r="AI15" s="1717"/>
      <c r="AJ15" s="1717"/>
      <c r="AK15" s="1717"/>
      <c r="AL15" s="1717"/>
      <c r="AM15" s="1803"/>
      <c r="AN15" s="1756"/>
      <c r="AO15" s="1757"/>
      <c r="AP15" s="1757"/>
      <c r="AQ15" s="1757"/>
      <c r="AR15" s="1757"/>
      <c r="AS15" s="1757"/>
      <c r="AT15" s="1757"/>
      <c r="AU15" s="1757"/>
      <c r="AV15" s="1758"/>
      <c r="BO15" s="2"/>
      <c r="BP15" s="2"/>
      <c r="BQ15" s="2"/>
      <c r="BR15" s="2"/>
      <c r="BS15" s="2"/>
      <c r="BT15" s="2"/>
      <c r="BU15" s="2"/>
      <c r="BV15" s="2"/>
      <c r="BW15" s="2"/>
      <c r="BX15" s="2"/>
      <c r="BY15" s="2"/>
      <c r="BZ15" s="2"/>
      <c r="CA15" s="2"/>
      <c r="CB15" s="2"/>
      <c r="CE15" s="2"/>
      <c r="CF15" s="2"/>
      <c r="CG15" s="2"/>
      <c r="CH15" s="2"/>
      <c r="CI15" s="2"/>
      <c r="CJ15" s="2"/>
      <c r="CQ15" s="2"/>
      <c r="CS15" s="2"/>
      <c r="CT15" s="2"/>
      <c r="CU15" s="2"/>
      <c r="CV15" s="2"/>
      <c r="CW15" s="2"/>
      <c r="CX15" s="2"/>
      <c r="CY15" s="2"/>
      <c r="CZ15" s="2"/>
      <c r="DA15" s="2"/>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S15" s="7" t="s">
        <v>1242</v>
      </c>
      <c r="FZ15" s="7" t="s">
        <v>417</v>
      </c>
      <c r="GA15" s="7" t="s">
        <v>418</v>
      </c>
    </row>
    <row r="16" spans="2:183" ht="18.75" customHeight="1">
      <c r="B16" s="1644"/>
      <c r="C16" s="1645"/>
      <c r="D16" s="1776" t="s">
        <v>8</v>
      </c>
      <c r="E16" s="1777"/>
      <c r="F16" s="1777"/>
      <c r="G16" s="1778"/>
      <c r="H16" s="1779"/>
      <c r="I16" s="1779"/>
      <c r="J16" s="1779"/>
      <c r="K16" s="1779"/>
      <c r="L16" s="1779"/>
      <c r="M16" s="1779"/>
      <c r="N16" s="1779"/>
      <c r="O16" s="1779"/>
      <c r="P16" s="1779"/>
      <c r="Q16" s="1738"/>
      <c r="R16" s="1738"/>
      <c r="S16" s="1738"/>
      <c r="T16" s="1738"/>
      <c r="U16" s="1738"/>
      <c r="V16" s="1738"/>
      <c r="W16" s="1738"/>
      <c r="X16" s="1738"/>
      <c r="Y16" s="1739"/>
      <c r="Z16" s="1783" t="s">
        <v>9</v>
      </c>
      <c r="AA16" s="1784"/>
      <c r="AB16" s="1784"/>
      <c r="AC16" s="1784"/>
      <c r="AD16" s="1785"/>
      <c r="AE16" s="1716"/>
      <c r="AF16" s="1717"/>
      <c r="AG16" s="1717"/>
      <c r="AH16" s="1717"/>
      <c r="AI16" s="1717"/>
      <c r="AJ16" s="1717"/>
      <c r="AK16" s="1717"/>
      <c r="AL16" s="1717"/>
      <c r="AM16" s="1803"/>
      <c r="AN16" s="1756"/>
      <c r="AO16" s="1757"/>
      <c r="AP16" s="1757"/>
      <c r="AQ16" s="1757"/>
      <c r="AR16" s="1757"/>
      <c r="AS16" s="1757"/>
      <c r="AT16" s="1757"/>
      <c r="AU16" s="1757"/>
      <c r="AV16" s="1758"/>
      <c r="BL16" s="1765"/>
      <c r="BO16" s="2"/>
      <c r="BP16" s="2"/>
      <c r="BQ16" s="2"/>
      <c r="BR16" s="2"/>
      <c r="BS16" s="2"/>
      <c r="BT16" s="2"/>
      <c r="BU16" s="2"/>
      <c r="BV16" s="2"/>
      <c r="BW16" s="2"/>
      <c r="BX16" s="2"/>
      <c r="BY16" s="2"/>
      <c r="BZ16" s="2"/>
      <c r="CA16" s="2"/>
      <c r="CB16" s="2"/>
      <c r="CD16" s="2"/>
      <c r="CE16" s="2"/>
      <c r="CF16" s="2"/>
      <c r="CG16" s="2"/>
      <c r="CH16" s="2"/>
      <c r="CI16" s="2"/>
      <c r="CJ16" s="2"/>
      <c r="CQ16" s="2"/>
      <c r="CS16" s="2"/>
      <c r="CT16" s="2"/>
      <c r="CU16" s="2"/>
      <c r="CV16" s="2"/>
      <c r="CW16" s="2"/>
      <c r="CX16" s="2"/>
      <c r="CY16" s="2"/>
      <c r="CZ16" s="2"/>
      <c r="DA16" s="2"/>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S16" s="7" t="s">
        <v>1244</v>
      </c>
      <c r="FZ16" s="7" t="s">
        <v>419</v>
      </c>
      <c r="GA16" s="7" t="s">
        <v>420</v>
      </c>
    </row>
    <row r="17" spans="2:183" ht="18.75" customHeight="1" thickBot="1">
      <c r="B17" s="1768"/>
      <c r="C17" s="1769"/>
      <c r="D17" s="1780" t="s">
        <v>1237</v>
      </c>
      <c r="E17" s="1781"/>
      <c r="F17" s="1781"/>
      <c r="G17" s="1782"/>
      <c r="H17" s="1797"/>
      <c r="I17" s="1797"/>
      <c r="J17" s="1797"/>
      <c r="K17" s="1797"/>
      <c r="L17" s="1797"/>
      <c r="M17" s="1797"/>
      <c r="N17" s="1797"/>
      <c r="O17" s="1797"/>
      <c r="P17" s="1797"/>
      <c r="Q17" s="1789"/>
      <c r="R17" s="1789"/>
      <c r="S17" s="1789"/>
      <c r="T17" s="1789"/>
      <c r="U17" s="1789"/>
      <c r="V17" s="1789"/>
      <c r="W17" s="1789"/>
      <c r="X17" s="1789"/>
      <c r="Y17" s="1790"/>
      <c r="Z17" s="1783" t="s">
        <v>10</v>
      </c>
      <c r="AA17" s="1784"/>
      <c r="AB17" s="1784"/>
      <c r="AC17" s="1784"/>
      <c r="AD17" s="1785"/>
      <c r="AE17" s="1846"/>
      <c r="AF17" s="1847"/>
      <c r="AG17" s="1847"/>
      <c r="AH17" s="1847"/>
      <c r="AI17" s="1847"/>
      <c r="AJ17" s="1847"/>
      <c r="AK17" s="1847"/>
      <c r="AL17" s="1847"/>
      <c r="AM17" s="1848"/>
      <c r="AN17" s="1804"/>
      <c r="AO17" s="1805"/>
      <c r="AP17" s="1805"/>
      <c r="AQ17" s="1805"/>
      <c r="AR17" s="1805"/>
      <c r="AS17" s="1805"/>
      <c r="AT17" s="1805"/>
      <c r="AU17" s="1805"/>
      <c r="AV17" s="1806"/>
      <c r="BL17" s="1765"/>
      <c r="BO17" s="2"/>
      <c r="BP17" s="2"/>
      <c r="BQ17" s="2"/>
      <c r="BR17" s="2"/>
      <c r="BS17" s="2"/>
      <c r="BT17" s="2"/>
      <c r="BU17" s="2"/>
      <c r="BV17" s="2"/>
      <c r="BW17" s="2"/>
      <c r="BX17" s="2"/>
      <c r="BY17" s="2"/>
      <c r="BZ17" s="2"/>
      <c r="CA17" s="2"/>
      <c r="CB17" s="2"/>
      <c r="CD17" s="2"/>
      <c r="CE17" s="2"/>
      <c r="CF17" s="2"/>
      <c r="CG17" s="2"/>
      <c r="CH17" s="2"/>
      <c r="CI17" s="2"/>
      <c r="CQ17" s="2"/>
      <c r="CS17" s="2"/>
      <c r="CT17" s="2"/>
      <c r="CU17" s="2"/>
      <c r="CV17" s="2"/>
      <c r="CW17" s="2"/>
      <c r="CX17" s="2"/>
      <c r="CY17" s="2"/>
      <c r="CZ17" s="2"/>
      <c r="DA17" s="2"/>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S17" s="7" t="s">
        <v>11</v>
      </c>
      <c r="FZ17" s="7" t="s">
        <v>421</v>
      </c>
      <c r="GA17" s="7" t="s">
        <v>422</v>
      </c>
    </row>
    <row r="18" spans="2:183" ht="18.75" customHeight="1">
      <c r="B18" s="1718" t="s">
        <v>12</v>
      </c>
      <c r="C18" s="1719"/>
      <c r="D18" s="1719"/>
      <c r="E18" s="1719"/>
      <c r="F18" s="1719"/>
      <c r="G18" s="1720"/>
      <c r="H18" s="1721"/>
      <c r="I18" s="1721"/>
      <c r="J18" s="1721"/>
      <c r="K18" s="1721"/>
      <c r="L18" s="1721"/>
      <c r="M18" s="1721"/>
      <c r="N18" s="1721"/>
      <c r="O18" s="1721"/>
      <c r="P18" s="1721"/>
      <c r="Q18" s="1722"/>
      <c r="R18" s="1722"/>
      <c r="S18" s="1722"/>
      <c r="T18" s="1722"/>
      <c r="U18" s="1722"/>
      <c r="V18" s="1722"/>
      <c r="W18" s="1722"/>
      <c r="X18" s="1722"/>
      <c r="Y18" s="1723"/>
      <c r="Z18" s="1735" t="s">
        <v>1702</v>
      </c>
      <c r="AA18" s="1736"/>
      <c r="AB18" s="1736"/>
      <c r="AC18" s="1736"/>
      <c r="AD18" s="1737"/>
      <c r="AE18" s="1716"/>
      <c r="AF18" s="1717"/>
      <c r="AG18" s="1717"/>
      <c r="AH18" s="1717"/>
      <c r="AI18" s="1717"/>
      <c r="AJ18" s="1717"/>
      <c r="AK18" s="1717"/>
      <c r="AL18" s="1717"/>
      <c r="AM18" s="1803"/>
      <c r="AN18" s="1756"/>
      <c r="AO18" s="1757"/>
      <c r="AP18" s="1757"/>
      <c r="AQ18" s="1757"/>
      <c r="AR18" s="1757"/>
      <c r="AS18" s="1757"/>
      <c r="AT18" s="1757"/>
      <c r="AU18" s="1757"/>
      <c r="AV18" s="1758"/>
      <c r="BO18" s="2"/>
      <c r="BP18" s="2"/>
      <c r="BQ18" s="2"/>
      <c r="BR18" s="2"/>
      <c r="BS18" s="2"/>
      <c r="BT18" s="2"/>
      <c r="BU18" s="2"/>
      <c r="BV18" s="2"/>
      <c r="BW18" s="2"/>
      <c r="BX18" s="2"/>
      <c r="BY18" s="2"/>
      <c r="BZ18" s="2"/>
      <c r="CA18" s="2"/>
      <c r="CB18" s="2"/>
      <c r="CD18" s="2"/>
      <c r="CE18" s="2"/>
      <c r="CF18" s="2"/>
      <c r="CG18" s="2"/>
      <c r="CH18" s="2"/>
      <c r="CI18" s="2"/>
      <c r="CQ18" s="2"/>
      <c r="CS18" s="2"/>
      <c r="CT18" s="2"/>
      <c r="CU18" s="2"/>
      <c r="CV18" s="2"/>
      <c r="CW18" s="2"/>
      <c r="CX18" s="2"/>
      <c r="CY18" s="2"/>
      <c r="CZ18" s="2"/>
      <c r="DA18" s="2"/>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S18" s="7" t="s">
        <v>1005</v>
      </c>
      <c r="FZ18" s="7" t="s">
        <v>423</v>
      </c>
      <c r="GA18" s="7" t="s">
        <v>424</v>
      </c>
    </row>
    <row r="19" spans="2:183" ht="18.75" customHeight="1">
      <c r="B19" s="1710" t="s">
        <v>14</v>
      </c>
      <c r="C19" s="1711"/>
      <c r="D19" s="1711"/>
      <c r="E19" s="1711"/>
      <c r="F19" s="1711"/>
      <c r="G19" s="1712"/>
      <c r="H19" s="1716" t="s">
        <v>1777</v>
      </c>
      <c r="I19" s="1717"/>
      <c r="J19" s="1717"/>
      <c r="K19" s="1717"/>
      <c r="L19" s="1717"/>
      <c r="M19" s="1717"/>
      <c r="N19" s="1717"/>
      <c r="O19" s="1717"/>
      <c r="P19" s="1717"/>
      <c r="Q19" s="1717"/>
      <c r="R19" s="1717"/>
      <c r="S19" s="1717"/>
      <c r="T19" s="1717"/>
      <c r="U19" s="1717"/>
      <c r="V19" s="1717"/>
      <c r="W19" s="1717"/>
      <c r="X19" s="1717"/>
      <c r="Y19" s="1717"/>
      <c r="Z19" s="1747" t="s">
        <v>1519</v>
      </c>
      <c r="AA19" s="1748"/>
      <c r="AB19" s="1748"/>
      <c r="AC19" s="1748"/>
      <c r="AD19" s="1748"/>
      <c r="AE19" s="1748"/>
      <c r="AF19" s="1748"/>
      <c r="AG19" s="1748"/>
      <c r="AH19" s="1748"/>
      <c r="AI19" s="1748"/>
      <c r="AJ19" s="1748"/>
      <c r="AK19" s="1748"/>
      <c r="AL19" s="1748"/>
      <c r="AM19" s="1748"/>
      <c r="AN19" s="1748"/>
      <c r="AO19" s="1748"/>
      <c r="AP19" s="1748"/>
      <c r="AQ19" s="1748"/>
      <c r="AR19" s="1748"/>
      <c r="AS19" s="1748"/>
      <c r="AT19" s="1748"/>
      <c r="AU19" s="1748"/>
      <c r="AV19" s="1749"/>
      <c r="BO19" s="2"/>
      <c r="BP19" s="2"/>
      <c r="BQ19" s="2"/>
      <c r="BR19" s="2"/>
      <c r="BS19" s="2"/>
      <c r="BT19" s="2"/>
      <c r="BU19" s="2"/>
      <c r="BV19" s="2"/>
      <c r="BW19" s="2"/>
      <c r="BX19" s="2"/>
      <c r="BY19" s="2"/>
      <c r="BZ19" s="2"/>
      <c r="CA19" s="2"/>
      <c r="CB19" s="2"/>
      <c r="CC19" s="2"/>
      <c r="CD19" s="2"/>
      <c r="CE19" s="2"/>
      <c r="CF19" s="2"/>
      <c r="CG19" s="2"/>
      <c r="CH19" s="2"/>
      <c r="CI19" s="2"/>
      <c r="CQ19" s="2"/>
      <c r="CS19" s="2"/>
      <c r="CT19" s="2"/>
      <c r="CU19" s="2"/>
      <c r="CV19" s="2"/>
      <c r="CW19" s="2"/>
      <c r="CX19" s="2"/>
      <c r="CY19" s="2"/>
      <c r="CZ19" s="2"/>
      <c r="DA19" s="2"/>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S19" s="7" t="s">
        <v>15</v>
      </c>
      <c r="FZ19" s="7" t="s">
        <v>425</v>
      </c>
      <c r="GA19" s="7" t="s">
        <v>426</v>
      </c>
    </row>
    <row r="20" spans="2:183" ht="18.75" customHeight="1">
      <c r="B20" s="1727" t="s">
        <v>1006</v>
      </c>
      <c r="C20" s="1728"/>
      <c r="D20" s="1728"/>
      <c r="E20" s="1728"/>
      <c r="F20" s="1731" t="s">
        <v>1509</v>
      </c>
      <c r="G20" s="1732"/>
      <c r="H20" s="1761" t="s">
        <v>16</v>
      </c>
      <c r="I20" s="1762"/>
      <c r="J20" s="159"/>
      <c r="K20" s="1763" t="s">
        <v>17</v>
      </c>
      <c r="L20" s="1762"/>
      <c r="M20" s="159"/>
      <c r="N20" s="1763" t="s">
        <v>18</v>
      </c>
      <c r="O20" s="1762"/>
      <c r="P20" s="159"/>
      <c r="Q20" s="1764" t="s">
        <v>16</v>
      </c>
      <c r="R20" s="1746"/>
      <c r="S20" s="159"/>
      <c r="T20" s="1745" t="s">
        <v>17</v>
      </c>
      <c r="U20" s="1746"/>
      <c r="V20" s="159"/>
      <c r="W20" s="1745" t="s">
        <v>18</v>
      </c>
      <c r="X20" s="1746"/>
      <c r="Y20" s="159"/>
      <c r="Z20" s="1750"/>
      <c r="AA20" s="1751"/>
      <c r="AB20" s="1751"/>
      <c r="AC20" s="1751"/>
      <c r="AD20" s="1751"/>
      <c r="AE20" s="1751"/>
      <c r="AF20" s="1751"/>
      <c r="AG20" s="1751"/>
      <c r="AH20" s="1751"/>
      <c r="AI20" s="1751"/>
      <c r="AJ20" s="1751"/>
      <c r="AK20" s="1751"/>
      <c r="AL20" s="1751"/>
      <c r="AM20" s="1751"/>
      <c r="AN20" s="1751"/>
      <c r="AO20" s="1751"/>
      <c r="AP20" s="1751"/>
      <c r="AQ20" s="1751"/>
      <c r="AR20" s="1751"/>
      <c r="AS20" s="1751"/>
      <c r="AT20" s="1751"/>
      <c r="AU20" s="1751"/>
      <c r="AV20" s="1752"/>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S20" s="7" t="s">
        <v>19</v>
      </c>
      <c r="FZ20" s="7" t="s">
        <v>427</v>
      </c>
      <c r="GA20" s="7" t="s">
        <v>428</v>
      </c>
    </row>
    <row r="21" spans="2:183" ht="17.25" customHeight="1" thickBot="1">
      <c r="B21" s="1729"/>
      <c r="C21" s="1730"/>
      <c r="D21" s="1730"/>
      <c r="E21" s="1730"/>
      <c r="F21" s="1733" t="s">
        <v>1510</v>
      </c>
      <c r="G21" s="1734"/>
      <c r="H21" s="1761" t="s">
        <v>16</v>
      </c>
      <c r="I21" s="1762"/>
      <c r="J21" s="159"/>
      <c r="K21" s="1763" t="s">
        <v>17</v>
      </c>
      <c r="L21" s="1762"/>
      <c r="M21" s="159"/>
      <c r="N21" s="1763" t="s">
        <v>18</v>
      </c>
      <c r="O21" s="1762"/>
      <c r="P21" s="159"/>
      <c r="Q21" s="1764" t="s">
        <v>16</v>
      </c>
      <c r="R21" s="1746"/>
      <c r="S21" s="159"/>
      <c r="T21" s="1745" t="s">
        <v>17</v>
      </c>
      <c r="U21" s="1746"/>
      <c r="V21" s="159"/>
      <c r="W21" s="1745" t="s">
        <v>18</v>
      </c>
      <c r="X21" s="1746"/>
      <c r="Y21" s="159"/>
      <c r="Z21" s="1753"/>
      <c r="AA21" s="1754"/>
      <c r="AB21" s="1754"/>
      <c r="AC21" s="1754"/>
      <c r="AD21" s="1754"/>
      <c r="AE21" s="1754"/>
      <c r="AF21" s="1754"/>
      <c r="AG21" s="1754"/>
      <c r="AH21" s="1754"/>
      <c r="AI21" s="1754"/>
      <c r="AJ21" s="1754"/>
      <c r="AK21" s="1754"/>
      <c r="AL21" s="1754"/>
      <c r="AM21" s="1754"/>
      <c r="AN21" s="1754"/>
      <c r="AO21" s="1754"/>
      <c r="AP21" s="1754"/>
      <c r="AQ21" s="1754"/>
      <c r="AR21" s="1754"/>
      <c r="AS21" s="1754"/>
      <c r="AT21" s="1754"/>
      <c r="AU21" s="1754"/>
      <c r="AV21" s="1755"/>
      <c r="BO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S21" s="7" t="s">
        <v>22</v>
      </c>
      <c r="FZ21" s="7" t="s">
        <v>429</v>
      </c>
      <c r="GA21" s="7" t="s">
        <v>430</v>
      </c>
    </row>
    <row r="22" spans="2:183" ht="17.25" customHeight="1" thickBot="1">
      <c r="B22" s="1713" t="s">
        <v>20</v>
      </c>
      <c r="C22" s="1714"/>
      <c r="D22" s="1714"/>
      <c r="E22" s="1714"/>
      <c r="F22" s="1714"/>
      <c r="G22" s="1714"/>
      <c r="H22" s="1714"/>
      <c r="I22" s="1715"/>
      <c r="J22" s="1724" t="s">
        <v>1307</v>
      </c>
      <c r="K22" s="1725"/>
      <c r="L22" s="1725"/>
      <c r="M22" s="1725"/>
      <c r="N22" s="1726"/>
      <c r="O22" s="1740" t="s">
        <v>1007</v>
      </c>
      <c r="P22" s="1741"/>
      <c r="Q22" s="1741"/>
      <c r="R22" s="1741"/>
      <c r="S22" s="1742"/>
      <c r="T22" s="1743" t="s">
        <v>21</v>
      </c>
      <c r="U22" s="1743"/>
      <c r="V22" s="1743"/>
      <c r="W22" s="1743"/>
      <c r="X22" s="1743"/>
      <c r="Y22" s="1743"/>
      <c r="Z22" s="1743"/>
      <c r="AA22" s="1743"/>
      <c r="AB22" s="1743"/>
      <c r="AC22" s="1743"/>
      <c r="AD22" s="1743"/>
      <c r="AE22" s="1743"/>
      <c r="AF22" s="1743"/>
      <c r="AG22" s="1743"/>
      <c r="AH22" s="1743"/>
      <c r="AI22" s="1743"/>
      <c r="AJ22" s="1743"/>
      <c r="AK22" s="1743"/>
      <c r="AL22" s="1743"/>
      <c r="AM22" s="1743"/>
      <c r="AN22" s="1743"/>
      <c r="AO22" s="1743"/>
      <c r="AP22" s="1743"/>
      <c r="AQ22" s="1743"/>
      <c r="AR22" s="1743"/>
      <c r="AS22" s="1743"/>
      <c r="AT22" s="1743"/>
      <c r="AU22" s="1743"/>
      <c r="AV22" s="1744"/>
      <c r="BO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S22" s="7" t="s">
        <v>24</v>
      </c>
      <c r="FZ22" s="7" t="s">
        <v>431</v>
      </c>
      <c r="GA22" s="7" t="s">
        <v>432</v>
      </c>
    </row>
    <row r="23" spans="2:183" ht="17.25" customHeight="1">
      <c r="B23" s="1704" t="s">
        <v>23</v>
      </c>
      <c r="C23" s="1705"/>
      <c r="D23" s="1706" t="s">
        <v>1239</v>
      </c>
      <c r="E23" s="1706"/>
      <c r="F23" s="1706"/>
      <c r="G23" s="1706"/>
      <c r="H23" s="1706"/>
      <c r="I23" s="1707"/>
      <c r="J23" s="1708"/>
      <c r="K23" s="1709"/>
      <c r="L23" s="1709"/>
      <c r="M23" s="1709"/>
      <c r="N23" s="1709"/>
      <c r="O23" s="1709"/>
      <c r="P23" s="1709"/>
      <c r="Q23" s="1709"/>
      <c r="R23" s="1709"/>
      <c r="S23" s="1794"/>
      <c r="T23" s="1795"/>
      <c r="U23" s="1795"/>
      <c r="V23" s="1795"/>
      <c r="W23" s="1795"/>
      <c r="X23" s="1795"/>
      <c r="Y23" s="1795"/>
      <c r="Z23" s="1795"/>
      <c r="AA23" s="1795"/>
      <c r="AB23" s="1795"/>
      <c r="AC23" s="1795"/>
      <c r="AD23" s="1795"/>
      <c r="AE23" s="1795"/>
      <c r="AF23" s="1795"/>
      <c r="AG23" s="1795"/>
      <c r="AH23" s="1795"/>
      <c r="AI23" s="1795"/>
      <c r="AJ23" s="1795"/>
      <c r="AK23" s="1795"/>
      <c r="AL23" s="1795"/>
      <c r="AM23" s="1795"/>
      <c r="AN23" s="1795"/>
      <c r="AO23" s="1795"/>
      <c r="AP23" s="1795"/>
      <c r="AQ23" s="1795"/>
      <c r="AR23" s="1795"/>
      <c r="AS23" s="1795"/>
      <c r="AT23" s="1795"/>
      <c r="AU23" s="1795"/>
      <c r="AV23" s="1796"/>
      <c r="BO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S23" s="7" t="s">
        <v>25</v>
      </c>
      <c r="FZ23" s="7" t="s">
        <v>433</v>
      </c>
      <c r="GA23" s="7" t="s">
        <v>434</v>
      </c>
    </row>
    <row r="24" spans="2:183" ht="17.25" customHeight="1">
      <c r="B24" s="1623"/>
      <c r="C24" s="1624"/>
      <c r="D24" s="1625" t="s">
        <v>1274</v>
      </c>
      <c r="E24" s="1625"/>
      <c r="F24" s="1625"/>
      <c r="G24" s="1625"/>
      <c r="H24" s="1625"/>
      <c r="I24" s="1626"/>
      <c r="J24" s="1627"/>
      <c r="K24" s="1628"/>
      <c r="L24" s="1628"/>
      <c r="M24" s="1628"/>
      <c r="N24" s="1628"/>
      <c r="O24" s="1628"/>
      <c r="P24" s="1628"/>
      <c r="Q24" s="1628"/>
      <c r="R24" s="1628"/>
      <c r="S24" s="1629"/>
      <c r="T24" s="1702"/>
      <c r="U24" s="1702"/>
      <c r="V24" s="1702"/>
      <c r="W24" s="1702"/>
      <c r="X24" s="1702"/>
      <c r="Y24" s="1702"/>
      <c r="Z24" s="1702"/>
      <c r="AA24" s="1702"/>
      <c r="AB24" s="1702"/>
      <c r="AC24" s="1702"/>
      <c r="AD24" s="1702"/>
      <c r="AE24" s="1702"/>
      <c r="AF24" s="1702"/>
      <c r="AG24" s="1702"/>
      <c r="AH24" s="1702"/>
      <c r="AI24" s="1702"/>
      <c r="AJ24" s="1702"/>
      <c r="AK24" s="1702"/>
      <c r="AL24" s="1702"/>
      <c r="AM24" s="1702"/>
      <c r="AN24" s="1702"/>
      <c r="AO24" s="1702"/>
      <c r="AP24" s="1702"/>
      <c r="AQ24" s="1702"/>
      <c r="AR24" s="1702"/>
      <c r="AS24" s="1702"/>
      <c r="AT24" s="1702"/>
      <c r="AU24" s="1702"/>
      <c r="AV24" s="1703"/>
      <c r="CG24"/>
      <c r="CH24"/>
      <c r="CI24"/>
      <c r="CJ24"/>
      <c r="CK24"/>
      <c r="CL24"/>
      <c r="CM24"/>
      <c r="CN24"/>
      <c r="CO24"/>
      <c r="CP24"/>
      <c r="CQ24"/>
      <c r="CR24"/>
      <c r="CS24"/>
      <c r="CT24"/>
      <c r="CU24"/>
      <c r="CV24"/>
      <c r="CW24"/>
      <c r="CX24"/>
      <c r="CY24"/>
      <c r="CZ24"/>
      <c r="DA24"/>
      <c r="DB24"/>
      <c r="DC24"/>
      <c r="DD24"/>
      <c r="DE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S24" s="7" t="s">
        <v>26</v>
      </c>
      <c r="FZ24" s="7" t="s">
        <v>435</v>
      </c>
      <c r="GA24" s="7" t="s">
        <v>436</v>
      </c>
    </row>
    <row r="25" spans="2:183" ht="17.25" customHeight="1">
      <c r="B25" s="1623"/>
      <c r="C25" s="1624"/>
      <c r="D25" s="1625" t="s">
        <v>1277</v>
      </c>
      <c r="E25" s="1625"/>
      <c r="F25" s="1625"/>
      <c r="G25" s="1625"/>
      <c r="H25" s="1625"/>
      <c r="I25" s="1626"/>
      <c r="J25" s="1627"/>
      <c r="K25" s="1628"/>
      <c r="L25" s="1628"/>
      <c r="M25" s="1628"/>
      <c r="N25" s="1628"/>
      <c r="O25" s="1628"/>
      <c r="P25" s="1628"/>
      <c r="Q25" s="1628"/>
      <c r="R25" s="1628"/>
      <c r="S25" s="1629"/>
      <c r="T25" s="1702"/>
      <c r="U25" s="1702"/>
      <c r="V25" s="1702"/>
      <c r="W25" s="1702"/>
      <c r="X25" s="1702"/>
      <c r="Y25" s="1702"/>
      <c r="Z25" s="1702"/>
      <c r="AA25" s="1702"/>
      <c r="AB25" s="1702"/>
      <c r="AC25" s="1702"/>
      <c r="AD25" s="1702"/>
      <c r="AE25" s="1702"/>
      <c r="AF25" s="1702"/>
      <c r="AG25" s="1702"/>
      <c r="AH25" s="1702"/>
      <c r="AI25" s="1702"/>
      <c r="AJ25" s="1702"/>
      <c r="AK25" s="1702"/>
      <c r="AL25" s="1702"/>
      <c r="AM25" s="1702"/>
      <c r="AN25" s="1702"/>
      <c r="AO25" s="1702"/>
      <c r="AP25" s="1702"/>
      <c r="AQ25" s="1702"/>
      <c r="AR25" s="1702"/>
      <c r="AS25" s="1702"/>
      <c r="AT25" s="1702"/>
      <c r="AU25" s="1702"/>
      <c r="AV25" s="1703"/>
      <c r="CG25"/>
      <c r="CH25"/>
      <c r="CI25"/>
      <c r="CJ25"/>
      <c r="CK25"/>
      <c r="CL25"/>
      <c r="CM25"/>
      <c r="CN25"/>
      <c r="CO25"/>
      <c r="CP25"/>
      <c r="CQ25"/>
      <c r="CR25"/>
      <c r="CS25"/>
      <c r="CT25"/>
      <c r="CU25"/>
      <c r="CV25"/>
      <c r="CW25"/>
      <c r="CX25"/>
      <c r="CY25"/>
      <c r="CZ25"/>
      <c r="DA25"/>
      <c r="DB25"/>
      <c r="DC25"/>
      <c r="DD25"/>
      <c r="DE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S25" s="7" t="s">
        <v>27</v>
      </c>
      <c r="FZ25" s="7" t="s">
        <v>437</v>
      </c>
      <c r="GA25" s="7" t="s">
        <v>438</v>
      </c>
    </row>
    <row r="26" spans="2:183" ht="17.25" customHeight="1">
      <c r="B26" s="1623"/>
      <c r="C26" s="1624"/>
      <c r="D26" s="1625" t="s">
        <v>1280</v>
      </c>
      <c r="E26" s="1625"/>
      <c r="F26" s="1625"/>
      <c r="G26" s="1625"/>
      <c r="H26" s="1625"/>
      <c r="I26" s="1626"/>
      <c r="J26" s="1627"/>
      <c r="K26" s="1628"/>
      <c r="L26" s="1628"/>
      <c r="M26" s="1628"/>
      <c r="N26" s="1628"/>
      <c r="O26" s="1628"/>
      <c r="P26" s="1628"/>
      <c r="Q26" s="1628"/>
      <c r="R26" s="1628"/>
      <c r="S26" s="1629"/>
      <c r="T26" s="1702"/>
      <c r="U26" s="1702"/>
      <c r="V26" s="1702"/>
      <c r="W26" s="1702"/>
      <c r="X26" s="1702"/>
      <c r="Y26" s="1702"/>
      <c r="Z26" s="1702"/>
      <c r="AA26" s="1702"/>
      <c r="AB26" s="1702"/>
      <c r="AC26" s="1702"/>
      <c r="AD26" s="1702"/>
      <c r="AE26" s="1702"/>
      <c r="AF26" s="1702"/>
      <c r="AG26" s="1702"/>
      <c r="AH26" s="1702"/>
      <c r="AI26" s="1702"/>
      <c r="AJ26" s="1702"/>
      <c r="AK26" s="1702"/>
      <c r="AL26" s="1702"/>
      <c r="AM26" s="1702"/>
      <c r="AN26" s="1702"/>
      <c r="AO26" s="1702"/>
      <c r="AP26" s="1702"/>
      <c r="AQ26" s="1702"/>
      <c r="AR26" s="1702"/>
      <c r="AS26" s="1702"/>
      <c r="AT26" s="1702"/>
      <c r="AU26" s="1702"/>
      <c r="AV26" s="1703"/>
      <c r="CG26"/>
      <c r="CH26"/>
      <c r="CI26"/>
      <c r="CJ26"/>
      <c r="CK26"/>
      <c r="CL26"/>
      <c r="CM26"/>
      <c r="CN26"/>
      <c r="CO26"/>
      <c r="CP26"/>
      <c r="CQ26"/>
      <c r="CR26"/>
      <c r="CS26"/>
      <c r="CT26"/>
      <c r="CU26"/>
      <c r="CV26"/>
      <c r="CW26"/>
      <c r="CX26"/>
      <c r="CY26"/>
      <c r="CZ26"/>
      <c r="DA26"/>
      <c r="DB26"/>
      <c r="DC26"/>
      <c r="DD26"/>
      <c r="DE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S26" s="7" t="s">
        <v>28</v>
      </c>
      <c r="FZ26" s="7" t="s">
        <v>439</v>
      </c>
      <c r="GA26" s="7" t="s">
        <v>440</v>
      </c>
    </row>
    <row r="27" spans="2:164" ht="17.25" customHeight="1">
      <c r="B27" s="1623"/>
      <c r="C27" s="1624"/>
      <c r="D27" s="1625" t="s">
        <v>2</v>
      </c>
      <c r="E27" s="1625"/>
      <c r="F27" s="1625"/>
      <c r="G27" s="1625"/>
      <c r="H27" s="1625"/>
      <c r="I27" s="1626"/>
      <c r="J27" s="1627"/>
      <c r="K27" s="1628"/>
      <c r="L27" s="1628"/>
      <c r="M27" s="1628"/>
      <c r="N27" s="1628"/>
      <c r="O27" s="1628"/>
      <c r="P27" s="1628"/>
      <c r="Q27" s="1628"/>
      <c r="R27" s="1628"/>
      <c r="S27" s="1629"/>
      <c r="T27" s="1702"/>
      <c r="U27" s="1702"/>
      <c r="V27" s="1702"/>
      <c r="W27" s="1702"/>
      <c r="X27" s="1702"/>
      <c r="Y27" s="1702"/>
      <c r="Z27" s="1702"/>
      <c r="AA27" s="1702"/>
      <c r="AB27" s="1702"/>
      <c r="AC27" s="1702"/>
      <c r="AD27" s="1702"/>
      <c r="AE27" s="1702"/>
      <c r="AF27" s="1702"/>
      <c r="AG27" s="1702"/>
      <c r="AH27" s="1702"/>
      <c r="AI27" s="1702"/>
      <c r="AJ27" s="1702"/>
      <c r="AK27" s="1702"/>
      <c r="AL27" s="1702"/>
      <c r="AM27" s="1702"/>
      <c r="AN27" s="1702"/>
      <c r="AO27" s="1702"/>
      <c r="AP27" s="1702"/>
      <c r="AQ27" s="1702"/>
      <c r="AR27" s="1702"/>
      <c r="AS27" s="1702"/>
      <c r="AT27" s="1702"/>
      <c r="AU27" s="1702"/>
      <c r="AV27" s="1703"/>
      <c r="CG27"/>
      <c r="CH27"/>
      <c r="CI27"/>
      <c r="CJ27"/>
      <c r="CK27"/>
      <c r="CL27"/>
      <c r="CM27"/>
      <c r="CN27"/>
      <c r="CO27"/>
      <c r="CP27"/>
      <c r="CQ27"/>
      <c r="CR27"/>
      <c r="CS27"/>
      <c r="CT27"/>
      <c r="CU27"/>
      <c r="CV27"/>
      <c r="CW27"/>
      <c r="CX27"/>
      <c r="CY27"/>
      <c r="CZ27"/>
      <c r="DA27"/>
      <c r="DB27"/>
      <c r="DC27"/>
      <c r="DD27"/>
      <c r="DE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row>
    <row r="28" spans="2:164" ht="17.25" customHeight="1">
      <c r="B28" s="1623"/>
      <c r="C28" s="1624"/>
      <c r="D28" s="1625" t="s">
        <v>5</v>
      </c>
      <c r="E28" s="1625"/>
      <c r="F28" s="1625"/>
      <c r="G28" s="1625"/>
      <c r="H28" s="1625"/>
      <c r="I28" s="1626"/>
      <c r="J28" s="1627"/>
      <c r="K28" s="1628"/>
      <c r="L28" s="1628"/>
      <c r="M28" s="1628"/>
      <c r="N28" s="1628"/>
      <c r="O28" s="1628"/>
      <c r="P28" s="1628"/>
      <c r="Q28" s="1628"/>
      <c r="R28" s="1628"/>
      <c r="S28" s="1629"/>
      <c r="T28" s="1702"/>
      <c r="U28" s="1702"/>
      <c r="V28" s="1702"/>
      <c r="W28" s="1702"/>
      <c r="X28" s="1702"/>
      <c r="Y28" s="1702"/>
      <c r="Z28" s="1702"/>
      <c r="AA28" s="1702"/>
      <c r="AB28" s="1702"/>
      <c r="AC28" s="1702"/>
      <c r="AD28" s="1702"/>
      <c r="AE28" s="1702"/>
      <c r="AF28" s="1702"/>
      <c r="AG28" s="1702"/>
      <c r="AH28" s="1702"/>
      <c r="AI28" s="1702"/>
      <c r="AJ28" s="1702"/>
      <c r="AK28" s="1702"/>
      <c r="AL28" s="1702"/>
      <c r="AM28" s="1702"/>
      <c r="AN28" s="1702"/>
      <c r="AO28" s="1702"/>
      <c r="AP28" s="1702"/>
      <c r="AQ28" s="1702"/>
      <c r="AR28" s="1702"/>
      <c r="AS28" s="1702"/>
      <c r="AT28" s="1702"/>
      <c r="AU28" s="1702"/>
      <c r="AV28" s="1703"/>
      <c r="CG28"/>
      <c r="CH28"/>
      <c r="CI28"/>
      <c r="CJ28"/>
      <c r="CK28"/>
      <c r="CL28"/>
      <c r="CM28"/>
      <c r="CN28"/>
      <c r="CO28"/>
      <c r="CP28"/>
      <c r="CQ28"/>
      <c r="CR28"/>
      <c r="CS28"/>
      <c r="CT28"/>
      <c r="CU28"/>
      <c r="CV28"/>
      <c r="CW28"/>
      <c r="CX28"/>
      <c r="CY28"/>
      <c r="CZ28"/>
      <c r="DA28"/>
      <c r="DB28"/>
      <c r="DC28"/>
      <c r="DD28"/>
      <c r="DE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row>
    <row r="29" spans="2:164" ht="17.25" customHeight="1">
      <c r="B29" s="1623" t="s">
        <v>29</v>
      </c>
      <c r="C29" s="1624"/>
      <c r="D29" s="1625" t="s">
        <v>1242</v>
      </c>
      <c r="E29" s="1625"/>
      <c r="F29" s="1625"/>
      <c r="G29" s="1625"/>
      <c r="H29" s="1625"/>
      <c r="I29" s="1626"/>
      <c r="J29" s="1627"/>
      <c r="K29" s="1628"/>
      <c r="L29" s="1628"/>
      <c r="M29" s="1628"/>
      <c r="N29" s="1628"/>
      <c r="O29" s="1628"/>
      <c r="P29" s="1628"/>
      <c r="Q29" s="1628"/>
      <c r="R29" s="1628"/>
      <c r="S29" s="1629"/>
      <c r="T29" s="1702"/>
      <c r="U29" s="1702"/>
      <c r="V29" s="1702"/>
      <c r="W29" s="1702"/>
      <c r="X29" s="1702"/>
      <c r="Y29" s="1702"/>
      <c r="Z29" s="1702"/>
      <c r="AA29" s="1702"/>
      <c r="AB29" s="1702"/>
      <c r="AC29" s="1702"/>
      <c r="AD29" s="1702"/>
      <c r="AE29" s="1702"/>
      <c r="AF29" s="1702"/>
      <c r="AG29" s="1702"/>
      <c r="AH29" s="1702"/>
      <c r="AI29" s="1702"/>
      <c r="AJ29" s="1702"/>
      <c r="AK29" s="1702"/>
      <c r="AL29" s="1702"/>
      <c r="AM29" s="1702"/>
      <c r="AN29" s="1702"/>
      <c r="AO29" s="1702"/>
      <c r="AP29" s="1702"/>
      <c r="AQ29" s="1702"/>
      <c r="AR29" s="1702"/>
      <c r="AS29" s="1702"/>
      <c r="AT29" s="1702"/>
      <c r="AU29" s="1702"/>
      <c r="AV29" s="1703"/>
      <c r="CG29"/>
      <c r="CH29"/>
      <c r="CI29"/>
      <c r="CJ29"/>
      <c r="CK29"/>
      <c r="CL29"/>
      <c r="CM29"/>
      <c r="CN29"/>
      <c r="CO29"/>
      <c r="CP29"/>
      <c r="CQ29"/>
      <c r="CR29"/>
      <c r="CS29"/>
      <c r="CT29"/>
      <c r="CU29"/>
      <c r="CV29"/>
      <c r="CW29"/>
      <c r="CX29"/>
      <c r="CY29"/>
      <c r="CZ29"/>
      <c r="DA29"/>
      <c r="DB29"/>
      <c r="DC29"/>
      <c r="DD29"/>
      <c r="DE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row>
    <row r="30" spans="2:164" ht="17.25" customHeight="1">
      <c r="B30" s="1623"/>
      <c r="C30" s="1624"/>
      <c r="D30" s="1625" t="s">
        <v>1244</v>
      </c>
      <c r="E30" s="1625"/>
      <c r="F30" s="1625"/>
      <c r="G30" s="1625"/>
      <c r="H30" s="1625"/>
      <c r="I30" s="1626"/>
      <c r="J30" s="1627"/>
      <c r="K30" s="1628"/>
      <c r="L30" s="1628"/>
      <c r="M30" s="1628"/>
      <c r="N30" s="1628"/>
      <c r="O30" s="1628"/>
      <c r="P30" s="1628"/>
      <c r="Q30" s="1628"/>
      <c r="R30" s="1628"/>
      <c r="S30" s="1629"/>
      <c r="T30" s="1702"/>
      <c r="U30" s="1702"/>
      <c r="V30" s="1702"/>
      <c r="W30" s="1702"/>
      <c r="X30" s="1702"/>
      <c r="Y30" s="1702"/>
      <c r="Z30" s="1702"/>
      <c r="AA30" s="1702"/>
      <c r="AB30" s="1702"/>
      <c r="AC30" s="1702"/>
      <c r="AD30" s="1702"/>
      <c r="AE30" s="1702"/>
      <c r="AF30" s="1702"/>
      <c r="AG30" s="1702"/>
      <c r="AH30" s="1702"/>
      <c r="AI30" s="1702"/>
      <c r="AJ30" s="1702"/>
      <c r="AK30" s="1702"/>
      <c r="AL30" s="1702"/>
      <c r="AM30" s="1702"/>
      <c r="AN30" s="1702"/>
      <c r="AO30" s="1702"/>
      <c r="AP30" s="1702"/>
      <c r="AQ30" s="1702"/>
      <c r="AR30" s="1702"/>
      <c r="AS30" s="1702"/>
      <c r="AT30" s="1702"/>
      <c r="AU30" s="1702"/>
      <c r="AV30" s="1703"/>
      <c r="CG30"/>
      <c r="CH30"/>
      <c r="CI30"/>
      <c r="CJ30"/>
      <c r="CK30"/>
      <c r="CL30"/>
      <c r="CM30"/>
      <c r="CN30"/>
      <c r="CO30"/>
      <c r="CP30"/>
      <c r="CQ30"/>
      <c r="CR30"/>
      <c r="CS30"/>
      <c r="CT30"/>
      <c r="CU30"/>
      <c r="CV30"/>
      <c r="CW30"/>
      <c r="CX30"/>
      <c r="CY30"/>
      <c r="CZ30"/>
      <c r="DA30"/>
      <c r="DB30"/>
      <c r="DC30"/>
      <c r="DD30"/>
      <c r="DE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row>
    <row r="31" spans="2:164" ht="17.25" customHeight="1">
      <c r="B31" s="1623" t="s">
        <v>1237</v>
      </c>
      <c r="C31" s="1624"/>
      <c r="D31" s="1625" t="s">
        <v>11</v>
      </c>
      <c r="E31" s="1625"/>
      <c r="F31" s="1625"/>
      <c r="G31" s="1625"/>
      <c r="H31" s="1625"/>
      <c r="I31" s="1626"/>
      <c r="J31" s="1627"/>
      <c r="K31" s="1628"/>
      <c r="L31" s="1628"/>
      <c r="M31" s="1628"/>
      <c r="N31" s="1628"/>
      <c r="O31" s="1628"/>
      <c r="P31" s="1628"/>
      <c r="Q31" s="1628"/>
      <c r="R31" s="1628"/>
      <c r="S31" s="1629"/>
      <c r="T31" s="1702"/>
      <c r="U31" s="1702"/>
      <c r="V31" s="1702"/>
      <c r="W31" s="1702"/>
      <c r="X31" s="1702"/>
      <c r="Y31" s="1702"/>
      <c r="Z31" s="1702"/>
      <c r="AA31" s="1702"/>
      <c r="AB31" s="1702"/>
      <c r="AC31" s="1702"/>
      <c r="AD31" s="1702"/>
      <c r="AE31" s="1702"/>
      <c r="AF31" s="1702"/>
      <c r="AG31" s="1702"/>
      <c r="AH31" s="1702"/>
      <c r="AI31" s="1702"/>
      <c r="AJ31" s="1702"/>
      <c r="AK31" s="1702"/>
      <c r="AL31" s="1702"/>
      <c r="AM31" s="1702"/>
      <c r="AN31" s="1702"/>
      <c r="AO31" s="1702"/>
      <c r="AP31" s="1702"/>
      <c r="AQ31" s="1702"/>
      <c r="AR31" s="1702"/>
      <c r="AS31" s="1702"/>
      <c r="AT31" s="1702"/>
      <c r="AU31" s="1702"/>
      <c r="AV31" s="1703"/>
      <c r="CG31"/>
      <c r="CH31"/>
      <c r="CI31"/>
      <c r="CJ31"/>
      <c r="CK31"/>
      <c r="CL31"/>
      <c r="CM31"/>
      <c r="CN31"/>
      <c r="CO31"/>
      <c r="CP31"/>
      <c r="CQ31"/>
      <c r="CR31"/>
      <c r="CS31"/>
      <c r="CT31"/>
      <c r="CU31"/>
      <c r="CV31"/>
      <c r="CW31"/>
      <c r="CX31"/>
      <c r="CY31"/>
      <c r="CZ31"/>
      <c r="DA31"/>
      <c r="DB31"/>
      <c r="DC31"/>
      <c r="DD31"/>
      <c r="DE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row>
    <row r="32" spans="2:164" ht="17.25" customHeight="1">
      <c r="B32" s="1623"/>
      <c r="C32" s="1624"/>
      <c r="D32" s="1625" t="s">
        <v>13</v>
      </c>
      <c r="E32" s="1625"/>
      <c r="F32" s="1625"/>
      <c r="G32" s="1625"/>
      <c r="H32" s="1625"/>
      <c r="I32" s="1626"/>
      <c r="J32" s="1627"/>
      <c r="K32" s="1628"/>
      <c r="L32" s="1628"/>
      <c r="M32" s="1628"/>
      <c r="N32" s="1628"/>
      <c r="O32" s="1628"/>
      <c r="P32" s="1628"/>
      <c r="Q32" s="1628"/>
      <c r="R32" s="1628"/>
      <c r="S32" s="1629"/>
      <c r="T32" s="1702"/>
      <c r="U32" s="1702"/>
      <c r="V32" s="1702"/>
      <c r="W32" s="1702"/>
      <c r="X32" s="1702"/>
      <c r="Y32" s="1702"/>
      <c r="Z32" s="1702"/>
      <c r="AA32" s="1702"/>
      <c r="AB32" s="1702"/>
      <c r="AC32" s="1702"/>
      <c r="AD32" s="1702"/>
      <c r="AE32" s="1702"/>
      <c r="AF32" s="1702"/>
      <c r="AG32" s="1702"/>
      <c r="AH32" s="1702"/>
      <c r="AI32" s="1702"/>
      <c r="AJ32" s="1702"/>
      <c r="AK32" s="1702"/>
      <c r="AL32" s="1702"/>
      <c r="AM32" s="1702"/>
      <c r="AN32" s="1702"/>
      <c r="AO32" s="1702"/>
      <c r="AP32" s="1702"/>
      <c r="AQ32" s="1702"/>
      <c r="AR32" s="1702"/>
      <c r="AS32" s="1702"/>
      <c r="AT32" s="1702"/>
      <c r="AU32" s="1702"/>
      <c r="AV32" s="1703"/>
      <c r="CG32"/>
      <c r="CH32"/>
      <c r="CI32"/>
      <c r="CJ32"/>
      <c r="CK32"/>
      <c r="CL32"/>
      <c r="CM32"/>
      <c r="CN32"/>
      <c r="CO32"/>
      <c r="CP32"/>
      <c r="CQ32"/>
      <c r="CR32"/>
      <c r="CS32"/>
      <c r="CT32"/>
      <c r="CU32"/>
      <c r="CV32"/>
      <c r="CW32"/>
      <c r="CX32"/>
      <c r="CY32"/>
      <c r="CZ32"/>
      <c r="DA32"/>
      <c r="DB32"/>
      <c r="DC32"/>
      <c r="DD32"/>
      <c r="DE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row>
    <row r="33" spans="2:164" ht="17.25" customHeight="1">
      <c r="B33" s="1623"/>
      <c r="C33" s="1624"/>
      <c r="D33" s="1625" t="s">
        <v>15</v>
      </c>
      <c r="E33" s="1625"/>
      <c r="F33" s="1625"/>
      <c r="G33" s="1625"/>
      <c r="H33" s="1625"/>
      <c r="I33" s="1626"/>
      <c r="J33" s="1627"/>
      <c r="K33" s="1628"/>
      <c r="L33" s="1628"/>
      <c r="M33" s="1628"/>
      <c r="N33" s="1628"/>
      <c r="O33" s="1628"/>
      <c r="P33" s="1628"/>
      <c r="Q33" s="1628"/>
      <c r="R33" s="1628"/>
      <c r="S33" s="1629"/>
      <c r="T33" s="1702"/>
      <c r="U33" s="1702"/>
      <c r="V33" s="1702"/>
      <c r="W33" s="1702"/>
      <c r="X33" s="1702"/>
      <c r="Y33" s="1702"/>
      <c r="Z33" s="1702"/>
      <c r="AA33" s="1702"/>
      <c r="AB33" s="1702"/>
      <c r="AC33" s="1702"/>
      <c r="AD33" s="1702"/>
      <c r="AE33" s="1702"/>
      <c r="AF33" s="1702"/>
      <c r="AG33" s="1702"/>
      <c r="AH33" s="1702"/>
      <c r="AI33" s="1702"/>
      <c r="AJ33" s="1702"/>
      <c r="AK33" s="1702"/>
      <c r="AL33" s="1702"/>
      <c r="AM33" s="1702"/>
      <c r="AN33" s="1702"/>
      <c r="AO33" s="1702"/>
      <c r="AP33" s="1702"/>
      <c r="AQ33" s="1702"/>
      <c r="AR33" s="1702"/>
      <c r="AS33" s="1702"/>
      <c r="AT33" s="1702"/>
      <c r="AU33" s="1702"/>
      <c r="AV33" s="1703"/>
      <c r="CG33"/>
      <c r="CH33"/>
      <c r="CI33"/>
      <c r="CJ33"/>
      <c r="CK33"/>
      <c r="CL33"/>
      <c r="CM33"/>
      <c r="CN33"/>
      <c r="CO33"/>
      <c r="CP33"/>
      <c r="CQ33"/>
      <c r="CR33"/>
      <c r="CS33"/>
      <c r="CT33"/>
      <c r="CU33"/>
      <c r="CV33"/>
      <c r="CW33"/>
      <c r="CX33"/>
      <c r="CY33"/>
      <c r="CZ33"/>
      <c r="DA33"/>
      <c r="DB33"/>
      <c r="DC33"/>
      <c r="DD33"/>
      <c r="DE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row>
    <row r="34" spans="2:164" ht="17.25" customHeight="1">
      <c r="B34" s="1623" t="s">
        <v>1234</v>
      </c>
      <c r="C34" s="1624"/>
      <c r="D34" s="1625" t="s">
        <v>19</v>
      </c>
      <c r="E34" s="1625"/>
      <c r="F34" s="1625"/>
      <c r="G34" s="1625"/>
      <c r="H34" s="1625"/>
      <c r="I34" s="1626"/>
      <c r="J34" s="1627"/>
      <c r="K34" s="1628"/>
      <c r="L34" s="1628"/>
      <c r="M34" s="1628"/>
      <c r="N34" s="1628"/>
      <c r="O34" s="1628"/>
      <c r="P34" s="1628"/>
      <c r="Q34" s="1628"/>
      <c r="R34" s="1628"/>
      <c r="S34" s="1629"/>
      <c r="T34" s="1702"/>
      <c r="U34" s="1702"/>
      <c r="V34" s="1702"/>
      <c r="W34" s="1702"/>
      <c r="X34" s="1702"/>
      <c r="Y34" s="1702"/>
      <c r="Z34" s="1702"/>
      <c r="AA34" s="1702"/>
      <c r="AB34" s="1702"/>
      <c r="AC34" s="1702"/>
      <c r="AD34" s="1702"/>
      <c r="AE34" s="1702"/>
      <c r="AF34" s="1702"/>
      <c r="AG34" s="1702"/>
      <c r="AH34" s="1702"/>
      <c r="AI34" s="1702"/>
      <c r="AJ34" s="1702"/>
      <c r="AK34" s="1702"/>
      <c r="AL34" s="1702"/>
      <c r="AM34" s="1702"/>
      <c r="AN34" s="1702"/>
      <c r="AO34" s="1702"/>
      <c r="AP34" s="1702"/>
      <c r="AQ34" s="1702"/>
      <c r="AR34" s="1702"/>
      <c r="AS34" s="1702"/>
      <c r="AT34" s="1702"/>
      <c r="AU34" s="1702"/>
      <c r="AV34" s="1703"/>
      <c r="CG34"/>
      <c r="CH34"/>
      <c r="CI34"/>
      <c r="CJ34"/>
      <c r="CK34"/>
      <c r="CL34"/>
      <c r="CM34"/>
      <c r="CN34"/>
      <c r="CO34"/>
      <c r="CP34"/>
      <c r="CQ34"/>
      <c r="CR34"/>
      <c r="CS34"/>
      <c r="CT34"/>
      <c r="CU34"/>
      <c r="CV34"/>
      <c r="CW34"/>
      <c r="CX34"/>
      <c r="CY34"/>
      <c r="CZ34"/>
      <c r="DA34"/>
      <c r="DB34"/>
      <c r="DC34"/>
      <c r="DD34"/>
      <c r="DE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row>
    <row r="35" spans="2:164" ht="17.25" customHeight="1">
      <c r="B35" s="1623"/>
      <c r="C35" s="1624"/>
      <c r="D35" s="1625" t="s">
        <v>22</v>
      </c>
      <c r="E35" s="1625"/>
      <c r="F35" s="1625"/>
      <c r="G35" s="1625"/>
      <c r="H35" s="1625"/>
      <c r="I35" s="1626"/>
      <c r="J35" s="1627"/>
      <c r="K35" s="1628"/>
      <c r="L35" s="1628"/>
      <c r="M35" s="1628"/>
      <c r="N35" s="1628"/>
      <c r="O35" s="1628"/>
      <c r="P35" s="1628"/>
      <c r="Q35" s="1628"/>
      <c r="R35" s="1628"/>
      <c r="S35" s="1629"/>
      <c r="T35" s="1702"/>
      <c r="U35" s="1702"/>
      <c r="V35" s="1702"/>
      <c r="W35" s="1702"/>
      <c r="X35" s="1702"/>
      <c r="Y35" s="1702"/>
      <c r="Z35" s="1702"/>
      <c r="AA35" s="1702"/>
      <c r="AB35" s="1702"/>
      <c r="AC35" s="1702"/>
      <c r="AD35" s="1702"/>
      <c r="AE35" s="1702"/>
      <c r="AF35" s="1702"/>
      <c r="AG35" s="1702"/>
      <c r="AH35" s="1702"/>
      <c r="AI35" s="1702"/>
      <c r="AJ35" s="1702"/>
      <c r="AK35" s="1702"/>
      <c r="AL35" s="1702"/>
      <c r="AM35" s="1702"/>
      <c r="AN35" s="1702"/>
      <c r="AO35" s="1702"/>
      <c r="AP35" s="1702"/>
      <c r="AQ35" s="1702"/>
      <c r="AR35" s="1702"/>
      <c r="AS35" s="1702"/>
      <c r="AT35" s="1702"/>
      <c r="AU35" s="1702"/>
      <c r="AV35" s="1703"/>
      <c r="CG35"/>
      <c r="CH35"/>
      <c r="CI35"/>
      <c r="CJ35"/>
      <c r="CK35"/>
      <c r="CL35"/>
      <c r="CM35"/>
      <c r="CN35"/>
      <c r="CO35"/>
      <c r="CP35"/>
      <c r="CQ35"/>
      <c r="CR35"/>
      <c r="CS35"/>
      <c r="CT35"/>
      <c r="CU35"/>
      <c r="CV35"/>
      <c r="CW35"/>
      <c r="CX35"/>
      <c r="CY35"/>
      <c r="CZ35"/>
      <c r="DA35"/>
      <c r="DB35"/>
      <c r="DC35"/>
      <c r="DD35"/>
      <c r="DE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row>
    <row r="36" spans="2:164" ht="17.25" customHeight="1">
      <c r="B36" s="1638" t="s">
        <v>704</v>
      </c>
      <c r="C36" s="1639"/>
      <c r="D36" s="1625" t="s">
        <v>24</v>
      </c>
      <c r="E36" s="1625"/>
      <c r="F36" s="1625"/>
      <c r="G36" s="1625"/>
      <c r="H36" s="1625"/>
      <c r="I36" s="1626"/>
      <c r="J36" s="1627"/>
      <c r="K36" s="1628"/>
      <c r="L36" s="1628"/>
      <c r="M36" s="1628"/>
      <c r="N36" s="1628"/>
      <c r="O36" s="1628"/>
      <c r="P36" s="1628"/>
      <c r="Q36" s="1628"/>
      <c r="R36" s="1628"/>
      <c r="S36" s="1629"/>
      <c r="T36" s="1702"/>
      <c r="U36" s="1702"/>
      <c r="V36" s="1702"/>
      <c r="W36" s="1702"/>
      <c r="X36" s="1702"/>
      <c r="Y36" s="1702"/>
      <c r="Z36" s="1702"/>
      <c r="AA36" s="1702"/>
      <c r="AB36" s="1702"/>
      <c r="AC36" s="1702"/>
      <c r="AD36" s="1702"/>
      <c r="AE36" s="1702"/>
      <c r="AF36" s="1702"/>
      <c r="AG36" s="1702"/>
      <c r="AH36" s="1702"/>
      <c r="AI36" s="1702"/>
      <c r="AJ36" s="1702"/>
      <c r="AK36" s="1702"/>
      <c r="AL36" s="1702"/>
      <c r="AM36" s="1702"/>
      <c r="AN36" s="1702"/>
      <c r="AO36" s="1702"/>
      <c r="AP36" s="1702"/>
      <c r="AQ36" s="1702"/>
      <c r="AR36" s="1702"/>
      <c r="AS36" s="1702"/>
      <c r="AT36" s="1702"/>
      <c r="AU36" s="1702"/>
      <c r="AV36" s="1703"/>
      <c r="CG36"/>
      <c r="CH36"/>
      <c r="CI36"/>
      <c r="CJ36"/>
      <c r="CK36"/>
      <c r="CL36"/>
      <c r="CM36"/>
      <c r="CN36"/>
      <c r="CO36"/>
      <c r="CP36"/>
      <c r="CQ36"/>
      <c r="CR36"/>
      <c r="CS36"/>
      <c r="CT36"/>
      <c r="CU36"/>
      <c r="CV36"/>
      <c r="CW36"/>
      <c r="CX36"/>
      <c r="CY36"/>
      <c r="CZ36"/>
      <c r="DA36"/>
      <c r="DB36"/>
      <c r="DC36"/>
      <c r="DD36"/>
      <c r="DE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row>
    <row r="37" spans="2:164" ht="17.25" customHeight="1">
      <c r="B37" s="1640"/>
      <c r="C37" s="1641"/>
      <c r="D37" s="1625" t="s">
        <v>25</v>
      </c>
      <c r="E37" s="1625"/>
      <c r="F37" s="1625"/>
      <c r="G37" s="1625"/>
      <c r="H37" s="1625"/>
      <c r="I37" s="1626"/>
      <c r="J37" s="1627"/>
      <c r="K37" s="1628"/>
      <c r="L37" s="1628"/>
      <c r="M37" s="1628"/>
      <c r="N37" s="1628"/>
      <c r="O37" s="1628"/>
      <c r="P37" s="1628"/>
      <c r="Q37" s="1628"/>
      <c r="R37" s="1628"/>
      <c r="S37" s="1629"/>
      <c r="T37" s="1702"/>
      <c r="U37" s="1702"/>
      <c r="V37" s="1702"/>
      <c r="W37" s="1702"/>
      <c r="X37" s="1702"/>
      <c r="Y37" s="1702"/>
      <c r="Z37" s="1702"/>
      <c r="AA37" s="1702"/>
      <c r="AB37" s="1702"/>
      <c r="AC37" s="1702"/>
      <c r="AD37" s="1702"/>
      <c r="AE37" s="1702"/>
      <c r="AF37" s="1702"/>
      <c r="AG37" s="1702"/>
      <c r="AH37" s="1702"/>
      <c r="AI37" s="1702"/>
      <c r="AJ37" s="1702"/>
      <c r="AK37" s="1702"/>
      <c r="AL37" s="1702"/>
      <c r="AM37" s="1702"/>
      <c r="AN37" s="1702"/>
      <c r="AO37" s="1702"/>
      <c r="AP37" s="1702"/>
      <c r="AQ37" s="1702"/>
      <c r="AR37" s="1702"/>
      <c r="AS37" s="1702"/>
      <c r="AT37" s="1702"/>
      <c r="AU37" s="1702"/>
      <c r="AV37" s="1703"/>
      <c r="CG37"/>
      <c r="CH37"/>
      <c r="CI37"/>
      <c r="CJ37"/>
      <c r="CK37"/>
      <c r="CL37"/>
      <c r="CM37"/>
      <c r="CN37"/>
      <c r="CO37"/>
      <c r="CP37"/>
      <c r="CQ37"/>
      <c r="CR37"/>
      <c r="CS37"/>
      <c r="CT37"/>
      <c r="CU37"/>
      <c r="CV37"/>
      <c r="CW37"/>
      <c r="CX37"/>
      <c r="CY37"/>
      <c r="CZ37"/>
      <c r="DA37"/>
      <c r="DB37"/>
      <c r="DC37"/>
      <c r="DD37"/>
      <c r="DE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row>
    <row r="38" spans="2:164" ht="17.25" customHeight="1">
      <c r="B38" s="1642" t="s">
        <v>33</v>
      </c>
      <c r="C38" s="1643"/>
      <c r="D38" s="1625" t="s">
        <v>26</v>
      </c>
      <c r="E38" s="1625"/>
      <c r="F38" s="1625"/>
      <c r="G38" s="1625"/>
      <c r="H38" s="1625"/>
      <c r="I38" s="1626"/>
      <c r="J38" s="1627"/>
      <c r="K38" s="1628"/>
      <c r="L38" s="1628"/>
      <c r="M38" s="1628"/>
      <c r="N38" s="1628"/>
      <c r="O38" s="1628"/>
      <c r="P38" s="1628"/>
      <c r="Q38" s="1628"/>
      <c r="R38" s="1628"/>
      <c r="S38" s="1629"/>
      <c r="T38" s="1702"/>
      <c r="U38" s="1702"/>
      <c r="V38" s="1702"/>
      <c r="W38" s="1702"/>
      <c r="X38" s="1702"/>
      <c r="Y38" s="1702"/>
      <c r="Z38" s="1702"/>
      <c r="AA38" s="1702"/>
      <c r="AB38" s="1702"/>
      <c r="AC38" s="1702"/>
      <c r="AD38" s="1702"/>
      <c r="AE38" s="1702"/>
      <c r="AF38" s="1702"/>
      <c r="AG38" s="1702"/>
      <c r="AH38" s="1702"/>
      <c r="AI38" s="1702"/>
      <c r="AJ38" s="1702"/>
      <c r="AK38" s="1702"/>
      <c r="AL38" s="1702"/>
      <c r="AM38" s="1702"/>
      <c r="AN38" s="1702"/>
      <c r="AO38" s="1702"/>
      <c r="AP38" s="1702"/>
      <c r="AQ38" s="1702"/>
      <c r="AR38" s="1702"/>
      <c r="AS38" s="1702"/>
      <c r="AT38" s="1702"/>
      <c r="AU38" s="1702"/>
      <c r="AV38" s="1703"/>
      <c r="CG38"/>
      <c r="CH38"/>
      <c r="CI38"/>
      <c r="CJ38"/>
      <c r="CK38"/>
      <c r="CL38"/>
      <c r="CM38"/>
      <c r="CN38"/>
      <c r="CO38"/>
      <c r="CP38"/>
      <c r="CQ38"/>
      <c r="CR38"/>
      <c r="CS38"/>
      <c r="CT38"/>
      <c r="CU38"/>
      <c r="CV38"/>
      <c r="CW38"/>
      <c r="CX38"/>
      <c r="CY38"/>
      <c r="CZ38"/>
      <c r="DA38"/>
      <c r="DB38"/>
      <c r="DC38"/>
      <c r="DD38"/>
      <c r="DE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row>
    <row r="39" spans="2:164" ht="17.25" customHeight="1">
      <c r="B39" s="1644"/>
      <c r="C39" s="1645"/>
      <c r="D39" s="1625" t="s">
        <v>27</v>
      </c>
      <c r="E39" s="1625"/>
      <c r="F39" s="1625"/>
      <c r="G39" s="1625"/>
      <c r="H39" s="1625"/>
      <c r="I39" s="1626"/>
      <c r="J39" s="1627"/>
      <c r="K39" s="1628"/>
      <c r="L39" s="1628"/>
      <c r="M39" s="1628"/>
      <c r="N39" s="1628"/>
      <c r="O39" s="1628"/>
      <c r="P39" s="1628"/>
      <c r="Q39" s="1628"/>
      <c r="R39" s="1628"/>
      <c r="S39" s="1629"/>
      <c r="T39" s="1702"/>
      <c r="U39" s="1702"/>
      <c r="V39" s="1702"/>
      <c r="W39" s="1702"/>
      <c r="X39" s="1702"/>
      <c r="Y39" s="1702"/>
      <c r="Z39" s="1702"/>
      <c r="AA39" s="1702"/>
      <c r="AB39" s="1702"/>
      <c r="AC39" s="1702"/>
      <c r="AD39" s="1702"/>
      <c r="AE39" s="1702"/>
      <c r="AF39" s="1702"/>
      <c r="AG39" s="1702"/>
      <c r="AH39" s="1702"/>
      <c r="AI39" s="1702"/>
      <c r="AJ39" s="1702"/>
      <c r="AK39" s="1702"/>
      <c r="AL39" s="1702"/>
      <c r="AM39" s="1702"/>
      <c r="AN39" s="1702"/>
      <c r="AO39" s="1702"/>
      <c r="AP39" s="1702"/>
      <c r="AQ39" s="1702"/>
      <c r="AR39" s="1702"/>
      <c r="AS39" s="1702"/>
      <c r="AT39" s="1702"/>
      <c r="AU39" s="1702"/>
      <c r="AV39" s="1703"/>
      <c r="CG39"/>
      <c r="CH39"/>
      <c r="CI39"/>
      <c r="CJ39"/>
      <c r="CK39"/>
      <c r="CL39"/>
      <c r="CM39"/>
      <c r="CN39"/>
      <c r="CO39"/>
      <c r="CP39"/>
      <c r="CQ39"/>
      <c r="CR39"/>
      <c r="CS39"/>
      <c r="CT39"/>
      <c r="CU39"/>
      <c r="CV39"/>
      <c r="CW39"/>
      <c r="CX39"/>
      <c r="CY39"/>
      <c r="CZ39"/>
      <c r="DA39"/>
      <c r="DB39"/>
      <c r="DC39"/>
      <c r="DD39"/>
      <c r="DE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row>
    <row r="40" spans="2:164" ht="17.25" customHeight="1" thickBot="1">
      <c r="B40" s="1646"/>
      <c r="C40" s="1647"/>
      <c r="D40" s="1648" t="s">
        <v>28</v>
      </c>
      <c r="E40" s="1648"/>
      <c r="F40" s="1648"/>
      <c r="G40" s="1648"/>
      <c r="H40" s="1648"/>
      <c r="I40" s="1649"/>
      <c r="J40" s="1650"/>
      <c r="K40" s="1651"/>
      <c r="L40" s="1651"/>
      <c r="M40" s="1651"/>
      <c r="N40" s="1651"/>
      <c r="O40" s="1651"/>
      <c r="P40" s="1651"/>
      <c r="Q40" s="1651"/>
      <c r="R40" s="1651"/>
      <c r="S40" s="1652"/>
      <c r="T40" s="1787"/>
      <c r="U40" s="1787"/>
      <c r="V40" s="1787"/>
      <c r="W40" s="1787"/>
      <c r="X40" s="1787"/>
      <c r="Y40" s="1787"/>
      <c r="Z40" s="1787"/>
      <c r="AA40" s="1787"/>
      <c r="AB40" s="1787"/>
      <c r="AC40" s="1787"/>
      <c r="AD40" s="1787"/>
      <c r="AE40" s="1787"/>
      <c r="AF40" s="1787"/>
      <c r="AG40" s="1787"/>
      <c r="AH40" s="1787"/>
      <c r="AI40" s="1787"/>
      <c r="AJ40" s="1787"/>
      <c r="AK40" s="1787"/>
      <c r="AL40" s="1787"/>
      <c r="AM40" s="1787"/>
      <c r="AN40" s="1787"/>
      <c r="AO40" s="1787"/>
      <c r="AP40" s="1787"/>
      <c r="AQ40" s="1787"/>
      <c r="AR40" s="1787"/>
      <c r="AS40" s="1787"/>
      <c r="AT40" s="1787"/>
      <c r="AU40" s="1787"/>
      <c r="AV40" s="1788"/>
      <c r="CG40"/>
      <c r="CH40"/>
      <c r="CI40"/>
      <c r="CJ40"/>
      <c r="CK40"/>
      <c r="CL40"/>
      <c r="CM40"/>
      <c r="CN40"/>
      <c r="CO40"/>
      <c r="CP40"/>
      <c r="CQ40"/>
      <c r="CR40"/>
      <c r="CS40"/>
      <c r="CT40"/>
      <c r="CU40"/>
      <c r="CV40"/>
      <c r="CW40"/>
      <c r="CX40"/>
      <c r="CY40"/>
      <c r="CZ40"/>
      <c r="DA40"/>
      <c r="DB40"/>
      <c r="DC40"/>
      <c r="DD40"/>
      <c r="DE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row>
    <row r="41" spans="2:164" ht="14.25" thickTop="1">
      <c r="B41" s="1630" t="s">
        <v>34</v>
      </c>
      <c r="C41" s="1631"/>
      <c r="D41" s="1631"/>
      <c r="E41" s="1631"/>
      <c r="F41" s="1631"/>
      <c r="G41" s="1631"/>
      <c r="H41" s="1631"/>
      <c r="I41" s="1632"/>
      <c r="J41" s="1633" t="str">
        <f>SUM(J23:N40)&amp;"/126"</f>
        <v>0/126</v>
      </c>
      <c r="K41" s="1634"/>
      <c r="L41" s="1634"/>
      <c r="M41" s="1634"/>
      <c r="N41" s="1635"/>
      <c r="O41" s="1636" t="str">
        <f>SUM(O23:S40)&amp;"/126"</f>
        <v>0/126</v>
      </c>
      <c r="P41" s="1634"/>
      <c r="Q41" s="1634"/>
      <c r="R41" s="1634"/>
      <c r="S41" s="1637"/>
      <c r="T41" s="1653"/>
      <c r="U41" s="1653"/>
      <c r="V41" s="1653"/>
      <c r="W41" s="1653"/>
      <c r="X41" s="1653"/>
      <c r="Y41" s="1653"/>
      <c r="Z41" s="1653"/>
      <c r="AA41" s="1653"/>
      <c r="AB41" s="1653"/>
      <c r="AC41" s="1653"/>
      <c r="AD41" s="1653"/>
      <c r="AE41" s="1653"/>
      <c r="AF41" s="1653"/>
      <c r="AG41" s="1653"/>
      <c r="AH41" s="1653"/>
      <c r="AI41" s="1653"/>
      <c r="AJ41" s="1653"/>
      <c r="AK41" s="1653"/>
      <c r="AL41" s="1653"/>
      <c r="AM41" s="1653"/>
      <c r="AN41" s="1653"/>
      <c r="AO41" s="1653"/>
      <c r="AP41" s="1653"/>
      <c r="AQ41" s="1653"/>
      <c r="AR41" s="1653"/>
      <c r="AS41" s="1653"/>
      <c r="AT41" s="1653"/>
      <c r="AU41" s="1653"/>
      <c r="AV41" s="1654"/>
      <c r="CG41"/>
      <c r="CH41"/>
      <c r="CI41"/>
      <c r="CJ41"/>
      <c r="CK41"/>
      <c r="CL41"/>
      <c r="CM41"/>
      <c r="CN41"/>
      <c r="CO41"/>
      <c r="CP41"/>
      <c r="CQ41"/>
      <c r="CR41"/>
      <c r="CS41"/>
      <c r="CT41"/>
      <c r="CU41"/>
      <c r="CV41"/>
      <c r="CW41"/>
      <c r="CX41"/>
      <c r="CY41"/>
      <c r="CZ41"/>
      <c r="DA41"/>
      <c r="DB41"/>
      <c r="DC41"/>
      <c r="DD41"/>
      <c r="DE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row>
    <row r="42" spans="2:164" ht="14.25" thickBot="1">
      <c r="B42" s="1655" t="s">
        <v>35</v>
      </c>
      <c r="C42" s="1656"/>
      <c r="D42" s="1656"/>
      <c r="E42" s="1656"/>
      <c r="F42" s="1656"/>
      <c r="G42" s="1656"/>
      <c r="H42" s="1656"/>
      <c r="I42" s="1656"/>
      <c r="J42" s="1656"/>
      <c r="K42" s="1656"/>
      <c r="L42" s="1656"/>
      <c r="M42" s="1656"/>
      <c r="N42" s="1656"/>
      <c r="O42" s="1656"/>
      <c r="P42" s="1656"/>
      <c r="Q42" s="1656"/>
      <c r="R42" s="1656"/>
      <c r="S42" s="1656"/>
      <c r="T42" s="1656"/>
      <c r="U42" s="1656"/>
      <c r="V42" s="1656"/>
      <c r="W42" s="1656"/>
      <c r="X42" s="1656"/>
      <c r="Y42" s="1656"/>
      <c r="Z42" s="1656"/>
      <c r="AA42" s="1656"/>
      <c r="AB42" s="1656"/>
      <c r="AC42" s="1656"/>
      <c r="AD42" s="1656"/>
      <c r="AE42" s="1656"/>
      <c r="AF42" s="1656"/>
      <c r="AG42" s="1656"/>
      <c r="AH42" s="1656"/>
      <c r="AI42" s="1656"/>
      <c r="AJ42" s="1656"/>
      <c r="AK42" s="1656"/>
      <c r="AL42" s="1656"/>
      <c r="AM42" s="1656"/>
      <c r="AN42" s="1656"/>
      <c r="AO42" s="1656"/>
      <c r="AP42" s="1656"/>
      <c r="AQ42" s="1656"/>
      <c r="AR42" s="1656"/>
      <c r="AS42" s="1656"/>
      <c r="AT42" s="1656"/>
      <c r="AU42" s="1656"/>
      <c r="AV42" s="1657"/>
      <c r="CG42"/>
      <c r="CH42"/>
      <c r="CI42"/>
      <c r="CJ42"/>
      <c r="CK42"/>
      <c r="CL42"/>
      <c r="CM42"/>
      <c r="CN42"/>
      <c r="CO42"/>
      <c r="CP42"/>
      <c r="CQ42"/>
      <c r="CR42"/>
      <c r="CS42"/>
      <c r="CT42"/>
      <c r="CU42"/>
      <c r="CV42"/>
      <c r="CW42"/>
      <c r="CX42"/>
      <c r="CY42"/>
      <c r="CZ42"/>
      <c r="DA42"/>
      <c r="DB42"/>
      <c r="DC42"/>
      <c r="DD42"/>
      <c r="DE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row>
    <row r="43" spans="2:164" ht="13.5">
      <c r="B43" s="1658" t="s">
        <v>36</v>
      </c>
      <c r="C43" s="1659"/>
      <c r="D43" s="1659"/>
      <c r="E43" s="1659"/>
      <c r="F43" s="1660"/>
      <c r="G43" s="1667"/>
      <c r="H43" s="1668"/>
      <c r="I43" s="1668"/>
      <c r="J43" s="1668"/>
      <c r="K43" s="1668"/>
      <c r="L43" s="1668"/>
      <c r="M43" s="1668"/>
      <c r="N43" s="1668"/>
      <c r="O43" s="1668"/>
      <c r="P43" s="1668"/>
      <c r="Q43" s="1668"/>
      <c r="R43" s="1668"/>
      <c r="S43" s="1668"/>
      <c r="T43" s="1668"/>
      <c r="U43" s="1668"/>
      <c r="V43" s="1668"/>
      <c r="W43" s="1668"/>
      <c r="X43" s="1668"/>
      <c r="Y43" s="1668"/>
      <c r="Z43" s="1668"/>
      <c r="AA43" s="1668"/>
      <c r="AB43" s="1668"/>
      <c r="AC43" s="1668"/>
      <c r="AD43" s="1668"/>
      <c r="AE43" s="1668"/>
      <c r="AF43" s="1668"/>
      <c r="AG43" s="1668"/>
      <c r="AH43" s="1668"/>
      <c r="AI43" s="1668"/>
      <c r="AJ43" s="1668"/>
      <c r="AK43" s="1668"/>
      <c r="AL43" s="1668"/>
      <c r="AM43" s="1668"/>
      <c r="AN43" s="1668"/>
      <c r="AO43" s="1668"/>
      <c r="AP43" s="1668"/>
      <c r="AQ43" s="1668"/>
      <c r="AR43" s="1668"/>
      <c r="AS43" s="1668"/>
      <c r="AT43" s="1668"/>
      <c r="AU43" s="1668"/>
      <c r="AV43" s="1669"/>
      <c r="CG43"/>
      <c r="CH43"/>
      <c r="CI43"/>
      <c r="CJ43"/>
      <c r="CK43"/>
      <c r="CL43"/>
      <c r="CM43"/>
      <c r="CN43"/>
      <c r="CO43"/>
      <c r="CP43"/>
      <c r="CQ43"/>
      <c r="CR43"/>
      <c r="CS43"/>
      <c r="CT43"/>
      <c r="CU43"/>
      <c r="CV43"/>
      <c r="CW43"/>
      <c r="CX43"/>
      <c r="CY43"/>
      <c r="CZ43"/>
      <c r="DA43"/>
      <c r="DB43"/>
      <c r="DC43"/>
      <c r="DD43"/>
      <c r="DE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row>
    <row r="44" spans="2:164" ht="13.5" customHeight="1">
      <c r="B44" s="1661"/>
      <c r="C44" s="1662"/>
      <c r="D44" s="1662"/>
      <c r="E44" s="1662"/>
      <c r="F44" s="1663"/>
      <c r="G44" s="1670"/>
      <c r="H44" s="1671"/>
      <c r="I44" s="1671"/>
      <c r="J44" s="1671"/>
      <c r="K44" s="1671"/>
      <c r="L44" s="1671"/>
      <c r="M44" s="1671"/>
      <c r="N44" s="1671"/>
      <c r="O44" s="1671"/>
      <c r="P44" s="1671"/>
      <c r="Q44" s="1671"/>
      <c r="R44" s="1671"/>
      <c r="S44" s="1671"/>
      <c r="T44" s="1671"/>
      <c r="U44" s="1671"/>
      <c r="V44" s="1671"/>
      <c r="W44" s="1671"/>
      <c r="X44" s="1671"/>
      <c r="Y44" s="1671"/>
      <c r="Z44" s="1671"/>
      <c r="AA44" s="1671"/>
      <c r="AB44" s="1671"/>
      <c r="AC44" s="1671"/>
      <c r="AD44" s="1671"/>
      <c r="AE44" s="1671"/>
      <c r="AF44" s="1671"/>
      <c r="AG44" s="1671"/>
      <c r="AH44" s="1671"/>
      <c r="AI44" s="1671"/>
      <c r="AJ44" s="1671"/>
      <c r="AK44" s="1671"/>
      <c r="AL44" s="1671"/>
      <c r="AM44" s="1671"/>
      <c r="AN44" s="1671"/>
      <c r="AO44" s="1671"/>
      <c r="AP44" s="1671"/>
      <c r="AQ44" s="1671"/>
      <c r="AR44" s="1671"/>
      <c r="AS44" s="1671"/>
      <c r="AT44" s="1671"/>
      <c r="AU44" s="1671"/>
      <c r="AV44" s="1672"/>
      <c r="CG44"/>
      <c r="CH44"/>
      <c r="CI44"/>
      <c r="CJ44"/>
      <c r="CK44"/>
      <c r="CL44"/>
      <c r="CM44"/>
      <c r="CN44"/>
      <c r="CO44"/>
      <c r="CP44"/>
      <c r="CQ44"/>
      <c r="CR44"/>
      <c r="CS44"/>
      <c r="CT44"/>
      <c r="CU44"/>
      <c r="CV44"/>
      <c r="CW44"/>
      <c r="CX44"/>
      <c r="CY44"/>
      <c r="CZ44"/>
      <c r="DA44"/>
      <c r="DB44"/>
      <c r="DC44"/>
      <c r="DD44"/>
      <c r="DE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row>
    <row r="45" spans="2:164" ht="14.25" thickBot="1">
      <c r="B45" s="1664"/>
      <c r="C45" s="1665"/>
      <c r="D45" s="1665"/>
      <c r="E45" s="1665"/>
      <c r="F45" s="1666"/>
      <c r="G45" s="1673"/>
      <c r="H45" s="1674"/>
      <c r="I45" s="1674"/>
      <c r="J45" s="1674"/>
      <c r="K45" s="1674"/>
      <c r="L45" s="1674"/>
      <c r="M45" s="1674"/>
      <c r="N45" s="1674"/>
      <c r="O45" s="1674"/>
      <c r="P45" s="1674"/>
      <c r="Q45" s="1674"/>
      <c r="R45" s="1674"/>
      <c r="S45" s="1674"/>
      <c r="T45" s="1674"/>
      <c r="U45" s="1674"/>
      <c r="V45" s="1674"/>
      <c r="W45" s="1674"/>
      <c r="X45" s="1674"/>
      <c r="Y45" s="1674"/>
      <c r="Z45" s="1674"/>
      <c r="AA45" s="1674"/>
      <c r="AB45" s="1674"/>
      <c r="AC45" s="1674"/>
      <c r="AD45" s="1674"/>
      <c r="AE45" s="1674"/>
      <c r="AF45" s="1674"/>
      <c r="AG45" s="1674"/>
      <c r="AH45" s="1674"/>
      <c r="AI45" s="1674"/>
      <c r="AJ45" s="1674"/>
      <c r="AK45" s="1674"/>
      <c r="AL45" s="1674"/>
      <c r="AM45" s="1674"/>
      <c r="AN45" s="1674"/>
      <c r="AO45" s="1674"/>
      <c r="AP45" s="1674"/>
      <c r="AQ45" s="1674"/>
      <c r="AR45" s="1674"/>
      <c r="AS45" s="1674"/>
      <c r="AT45" s="1674"/>
      <c r="AU45" s="1674"/>
      <c r="AV45" s="1675"/>
      <c r="CG45"/>
      <c r="CH45"/>
      <c r="CI45"/>
      <c r="CJ45"/>
      <c r="CK45"/>
      <c r="CL45"/>
      <c r="CM45"/>
      <c r="CN45"/>
      <c r="CO45"/>
      <c r="CP45"/>
      <c r="CQ45"/>
      <c r="CR45"/>
      <c r="CS45"/>
      <c r="CT45"/>
      <c r="CU45"/>
      <c r="CV45"/>
      <c r="CW45"/>
      <c r="CX45"/>
      <c r="CY45"/>
      <c r="CZ45"/>
      <c r="DA45"/>
      <c r="DB45"/>
      <c r="DC45"/>
      <c r="DD45"/>
      <c r="DE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row>
    <row r="46" spans="2:164" ht="13.5">
      <c r="B46" s="1691" t="s">
        <v>37</v>
      </c>
      <c r="C46" s="1692"/>
      <c r="D46" s="1692"/>
      <c r="E46" s="1692"/>
      <c r="F46" s="1692"/>
      <c r="G46" s="1692"/>
      <c r="H46" s="1692"/>
      <c r="I46" s="1692"/>
      <c r="J46" s="1692"/>
      <c r="K46" s="1692"/>
      <c r="L46" s="1692"/>
      <c r="M46" s="1692"/>
      <c r="N46" s="1692"/>
      <c r="O46" s="1692"/>
      <c r="P46" s="1692"/>
      <c r="Q46" s="1692"/>
      <c r="R46" s="1692"/>
      <c r="S46" s="1692"/>
      <c r="T46" s="1692"/>
      <c r="U46" s="1692"/>
      <c r="V46" s="1692"/>
      <c r="W46" s="1692"/>
      <c r="X46" s="1692"/>
      <c r="Y46" s="1692"/>
      <c r="Z46" s="1692"/>
      <c r="AA46" s="1692"/>
      <c r="AB46" s="1692"/>
      <c r="AC46" s="1692"/>
      <c r="AD46" s="1692"/>
      <c r="AE46" s="1692"/>
      <c r="AF46" s="1692"/>
      <c r="AG46" s="1692"/>
      <c r="AH46" s="1692"/>
      <c r="AI46" s="1692"/>
      <c r="AJ46" s="1692"/>
      <c r="AK46" s="1692"/>
      <c r="AL46" s="1692"/>
      <c r="AM46" s="1692"/>
      <c r="AN46" s="1692"/>
      <c r="AO46" s="1692"/>
      <c r="AP46" s="1692"/>
      <c r="AQ46" s="1692"/>
      <c r="AR46" s="1692"/>
      <c r="AS46" s="1692"/>
      <c r="AT46" s="1692"/>
      <c r="AU46" s="1692"/>
      <c r="AV46" s="1693"/>
      <c r="CG46"/>
      <c r="CH46"/>
      <c r="CI46"/>
      <c r="CJ46"/>
      <c r="CK46"/>
      <c r="CL46"/>
      <c r="CM46"/>
      <c r="CN46"/>
      <c r="CO46"/>
      <c r="CP46"/>
      <c r="CQ46"/>
      <c r="CR46"/>
      <c r="CS46"/>
      <c r="CT46"/>
      <c r="CU46"/>
      <c r="CV46"/>
      <c r="CW46"/>
      <c r="CX46"/>
      <c r="CY46"/>
      <c r="CZ46"/>
      <c r="DA46"/>
      <c r="DB46"/>
      <c r="DC46"/>
      <c r="DD46"/>
      <c r="DE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row>
    <row r="47" spans="2:164" ht="13.5">
      <c r="B47" s="1851"/>
      <c r="C47" s="1852"/>
      <c r="D47" s="1852"/>
      <c r="E47" s="1852"/>
      <c r="F47" s="1852"/>
      <c r="G47" s="1852"/>
      <c r="H47" s="1852"/>
      <c r="I47" s="1852"/>
      <c r="J47" s="1852"/>
      <c r="K47" s="1852"/>
      <c r="L47" s="1852"/>
      <c r="M47" s="1852"/>
      <c r="N47" s="1852"/>
      <c r="O47" s="1852"/>
      <c r="P47" s="1852"/>
      <c r="Q47" s="1852"/>
      <c r="R47" s="1852"/>
      <c r="S47" s="1852"/>
      <c r="T47" s="1852"/>
      <c r="U47" s="1852"/>
      <c r="V47" s="1852"/>
      <c r="W47" s="1852"/>
      <c r="X47" s="1852"/>
      <c r="Y47" s="1852"/>
      <c r="Z47" s="1852"/>
      <c r="AA47" s="1852"/>
      <c r="AB47" s="1852"/>
      <c r="AC47" s="1852"/>
      <c r="AD47" s="1852"/>
      <c r="AE47" s="1852"/>
      <c r="AF47" s="1852"/>
      <c r="AG47" s="1852"/>
      <c r="AH47" s="1852"/>
      <c r="AI47" s="1852"/>
      <c r="AJ47" s="1852"/>
      <c r="AK47" s="1852"/>
      <c r="AL47" s="1852"/>
      <c r="AM47" s="1852"/>
      <c r="AN47" s="1852"/>
      <c r="AO47" s="1852"/>
      <c r="AP47" s="1852"/>
      <c r="AQ47" s="1852"/>
      <c r="AR47" s="1852"/>
      <c r="AS47" s="1852"/>
      <c r="AT47" s="1852"/>
      <c r="AU47" s="1852"/>
      <c r="AV47" s="1853"/>
      <c r="CG47"/>
      <c r="CH47"/>
      <c r="CI47"/>
      <c r="CJ47"/>
      <c r="CK47"/>
      <c r="CL47"/>
      <c r="CM47"/>
      <c r="CN47"/>
      <c r="CO47"/>
      <c r="CP47"/>
      <c r="CQ47"/>
      <c r="CR47"/>
      <c r="CS47"/>
      <c r="CT47"/>
      <c r="CU47"/>
      <c r="CV47"/>
      <c r="CW47"/>
      <c r="CX47"/>
      <c r="CY47"/>
      <c r="CZ47"/>
      <c r="DA47"/>
      <c r="DB47"/>
      <c r="DC47"/>
      <c r="DD47"/>
      <c r="DE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row>
    <row r="48" spans="2:164" ht="15" customHeight="1">
      <c r="B48" s="1851"/>
      <c r="C48" s="1852"/>
      <c r="D48" s="1852"/>
      <c r="E48" s="1852"/>
      <c r="F48" s="1852"/>
      <c r="G48" s="1852"/>
      <c r="H48" s="1852"/>
      <c r="I48" s="1852"/>
      <c r="J48" s="1852"/>
      <c r="K48" s="1852"/>
      <c r="L48" s="1852"/>
      <c r="M48" s="1852"/>
      <c r="N48" s="1852"/>
      <c r="O48" s="1852"/>
      <c r="P48" s="1852"/>
      <c r="Q48" s="1852"/>
      <c r="R48" s="1852"/>
      <c r="S48" s="1852"/>
      <c r="T48" s="1852"/>
      <c r="U48" s="1852"/>
      <c r="V48" s="1852"/>
      <c r="W48" s="1852"/>
      <c r="X48" s="1852"/>
      <c r="Y48" s="1852"/>
      <c r="Z48" s="1852"/>
      <c r="AA48" s="1852"/>
      <c r="AB48" s="1852"/>
      <c r="AC48" s="1852"/>
      <c r="AD48" s="1852"/>
      <c r="AE48" s="1852"/>
      <c r="AF48" s="1852"/>
      <c r="AG48" s="1852"/>
      <c r="AH48" s="1852"/>
      <c r="AI48" s="1852"/>
      <c r="AJ48" s="1852"/>
      <c r="AK48" s="1852"/>
      <c r="AL48" s="1852"/>
      <c r="AM48" s="1852"/>
      <c r="AN48" s="1852"/>
      <c r="AO48" s="1852"/>
      <c r="AP48" s="1852"/>
      <c r="AQ48" s="1852"/>
      <c r="AR48" s="1852"/>
      <c r="AS48" s="1852"/>
      <c r="AT48" s="1852"/>
      <c r="AU48" s="1852"/>
      <c r="AV48" s="1853"/>
      <c r="CG48"/>
      <c r="CH48"/>
      <c r="CI48"/>
      <c r="CJ48"/>
      <c r="CK48"/>
      <c r="CL48"/>
      <c r="CM48"/>
      <c r="CN48"/>
      <c r="CO48"/>
      <c r="CP48"/>
      <c r="CQ48"/>
      <c r="CR48"/>
      <c r="CS48"/>
      <c r="CT48"/>
      <c r="CU48"/>
      <c r="CV48"/>
      <c r="CW48"/>
      <c r="CX48"/>
      <c r="CY48"/>
      <c r="CZ48"/>
      <c r="DA48"/>
      <c r="DB48"/>
      <c r="DC48"/>
      <c r="DD48"/>
      <c r="DE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row>
    <row r="49" spans="2:164" ht="13.5">
      <c r="B49" s="1851"/>
      <c r="C49" s="1852"/>
      <c r="D49" s="1852"/>
      <c r="E49" s="1852"/>
      <c r="F49" s="1852"/>
      <c r="G49" s="1852"/>
      <c r="H49" s="1852"/>
      <c r="I49" s="1852"/>
      <c r="J49" s="1852"/>
      <c r="K49" s="1852"/>
      <c r="L49" s="1852"/>
      <c r="M49" s="1852"/>
      <c r="N49" s="1852"/>
      <c r="O49" s="1852"/>
      <c r="P49" s="1852"/>
      <c r="Q49" s="1852"/>
      <c r="R49" s="1852"/>
      <c r="S49" s="1852"/>
      <c r="T49" s="1852"/>
      <c r="U49" s="1852"/>
      <c r="V49" s="1852"/>
      <c r="W49" s="1852"/>
      <c r="X49" s="1852"/>
      <c r="Y49" s="1852"/>
      <c r="Z49" s="1852"/>
      <c r="AA49" s="1852"/>
      <c r="AB49" s="1852"/>
      <c r="AC49" s="1852"/>
      <c r="AD49" s="1852"/>
      <c r="AE49" s="1852"/>
      <c r="AF49" s="1852"/>
      <c r="AG49" s="1852"/>
      <c r="AH49" s="1852"/>
      <c r="AI49" s="1852"/>
      <c r="AJ49" s="1852"/>
      <c r="AK49" s="1852"/>
      <c r="AL49" s="1852"/>
      <c r="AM49" s="1852"/>
      <c r="AN49" s="1852"/>
      <c r="AO49" s="1852"/>
      <c r="AP49" s="1852"/>
      <c r="AQ49" s="1852"/>
      <c r="AR49" s="1852"/>
      <c r="AS49" s="1852"/>
      <c r="AT49" s="1852"/>
      <c r="AU49" s="1852"/>
      <c r="AV49" s="1853"/>
      <c r="CG49"/>
      <c r="CH49"/>
      <c r="CI49"/>
      <c r="CJ49"/>
      <c r="CK49"/>
      <c r="CL49"/>
      <c r="CM49"/>
      <c r="CN49"/>
      <c r="CO49"/>
      <c r="CP49"/>
      <c r="CQ49"/>
      <c r="CR49"/>
      <c r="CS49"/>
      <c r="CT49"/>
      <c r="CU49"/>
      <c r="CV49"/>
      <c r="CW49"/>
      <c r="CX49"/>
      <c r="CY49"/>
      <c r="CZ49"/>
      <c r="DA49"/>
      <c r="DB49"/>
      <c r="DC49"/>
      <c r="DD49"/>
      <c r="DE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row>
    <row r="50" spans="2:164" ht="13.5">
      <c r="B50" s="1851"/>
      <c r="C50" s="1852"/>
      <c r="D50" s="1852"/>
      <c r="E50" s="1852"/>
      <c r="F50" s="1852"/>
      <c r="G50" s="1852"/>
      <c r="H50" s="1852"/>
      <c r="I50" s="1852"/>
      <c r="J50" s="1852"/>
      <c r="K50" s="1852"/>
      <c r="L50" s="1852"/>
      <c r="M50" s="1852"/>
      <c r="N50" s="1852"/>
      <c r="O50" s="1852"/>
      <c r="P50" s="1852"/>
      <c r="Q50" s="1852"/>
      <c r="R50" s="1852"/>
      <c r="S50" s="1852"/>
      <c r="T50" s="1852"/>
      <c r="U50" s="1852"/>
      <c r="V50" s="1852"/>
      <c r="W50" s="1852"/>
      <c r="X50" s="1852"/>
      <c r="Y50" s="1852"/>
      <c r="Z50" s="1852"/>
      <c r="AA50" s="1852"/>
      <c r="AB50" s="1852"/>
      <c r="AC50" s="1852"/>
      <c r="AD50" s="1852"/>
      <c r="AE50" s="1852"/>
      <c r="AF50" s="1852"/>
      <c r="AG50" s="1852"/>
      <c r="AH50" s="1852"/>
      <c r="AI50" s="1852"/>
      <c r="AJ50" s="1852"/>
      <c r="AK50" s="1852"/>
      <c r="AL50" s="1852"/>
      <c r="AM50" s="1852"/>
      <c r="AN50" s="1852"/>
      <c r="AO50" s="1852"/>
      <c r="AP50" s="1852"/>
      <c r="AQ50" s="1852"/>
      <c r="AR50" s="1852"/>
      <c r="AS50" s="1852"/>
      <c r="AT50" s="1852"/>
      <c r="AU50" s="1852"/>
      <c r="AV50" s="1853"/>
      <c r="CG50"/>
      <c r="CH50"/>
      <c r="CI50"/>
      <c r="CJ50"/>
      <c r="CK50"/>
      <c r="CL50"/>
      <c r="CM50"/>
      <c r="CN50"/>
      <c r="CO50"/>
      <c r="CP50"/>
      <c r="CQ50"/>
      <c r="CR50"/>
      <c r="CS50"/>
      <c r="CT50"/>
      <c r="CU50"/>
      <c r="CV50"/>
      <c r="CW50"/>
      <c r="CX50"/>
      <c r="CY50"/>
      <c r="CZ50"/>
      <c r="DA50"/>
      <c r="DB50"/>
      <c r="DC50"/>
      <c r="DD50"/>
      <c r="DE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row>
    <row r="51" spans="2:164" ht="13.5">
      <c r="B51" s="1851"/>
      <c r="C51" s="1852"/>
      <c r="D51" s="1852"/>
      <c r="E51" s="1852"/>
      <c r="F51" s="1852"/>
      <c r="G51" s="1852"/>
      <c r="H51" s="1852"/>
      <c r="I51" s="1852"/>
      <c r="J51" s="1852"/>
      <c r="K51" s="1852"/>
      <c r="L51" s="1852"/>
      <c r="M51" s="1852"/>
      <c r="N51" s="1852"/>
      <c r="O51" s="1852"/>
      <c r="P51" s="1852"/>
      <c r="Q51" s="1852"/>
      <c r="R51" s="1852"/>
      <c r="S51" s="1852"/>
      <c r="T51" s="1852"/>
      <c r="U51" s="1852"/>
      <c r="V51" s="1852"/>
      <c r="W51" s="1852"/>
      <c r="X51" s="1852"/>
      <c r="Y51" s="1852"/>
      <c r="Z51" s="1852"/>
      <c r="AA51" s="1852"/>
      <c r="AB51" s="1852"/>
      <c r="AC51" s="1852"/>
      <c r="AD51" s="1852"/>
      <c r="AE51" s="1852"/>
      <c r="AF51" s="1852"/>
      <c r="AG51" s="1852"/>
      <c r="AH51" s="1852"/>
      <c r="AI51" s="1852"/>
      <c r="AJ51" s="1852"/>
      <c r="AK51" s="1852"/>
      <c r="AL51" s="1852"/>
      <c r="AM51" s="1852"/>
      <c r="AN51" s="1852"/>
      <c r="AO51" s="1852"/>
      <c r="AP51" s="1852"/>
      <c r="AQ51" s="1852"/>
      <c r="AR51" s="1852"/>
      <c r="AS51" s="1852"/>
      <c r="AT51" s="1852"/>
      <c r="AU51" s="1852"/>
      <c r="AV51" s="1853"/>
      <c r="CG51"/>
      <c r="CH51"/>
      <c r="CI51"/>
      <c r="CJ51"/>
      <c r="CK51"/>
      <c r="CL51"/>
      <c r="CM51"/>
      <c r="CN51"/>
      <c r="CO51"/>
      <c r="CP51"/>
      <c r="CQ51"/>
      <c r="CR51"/>
      <c r="CS51"/>
      <c r="CT51"/>
      <c r="CU51"/>
      <c r="CV51"/>
      <c r="CW51"/>
      <c r="CX51"/>
      <c r="CY51"/>
      <c r="CZ51"/>
      <c r="DA51"/>
      <c r="DB51"/>
      <c r="DC51"/>
      <c r="DD51"/>
      <c r="DE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row>
    <row r="52" spans="2:164" ht="13.5">
      <c r="B52" s="1851"/>
      <c r="C52" s="1852"/>
      <c r="D52" s="1852"/>
      <c r="E52" s="1852"/>
      <c r="F52" s="1852"/>
      <c r="G52" s="1852"/>
      <c r="H52" s="1852"/>
      <c r="I52" s="1852"/>
      <c r="J52" s="1852"/>
      <c r="K52" s="1852"/>
      <c r="L52" s="1852"/>
      <c r="M52" s="1852"/>
      <c r="N52" s="1852"/>
      <c r="O52" s="1852"/>
      <c r="P52" s="1852"/>
      <c r="Q52" s="1852"/>
      <c r="R52" s="1852"/>
      <c r="S52" s="1852"/>
      <c r="T52" s="1852"/>
      <c r="U52" s="1852"/>
      <c r="V52" s="1852"/>
      <c r="W52" s="1852"/>
      <c r="X52" s="1852"/>
      <c r="Y52" s="1852"/>
      <c r="Z52" s="1852"/>
      <c r="AA52" s="1852"/>
      <c r="AB52" s="1852"/>
      <c r="AC52" s="1852"/>
      <c r="AD52" s="1852"/>
      <c r="AE52" s="1852"/>
      <c r="AF52" s="1852"/>
      <c r="AG52" s="1852"/>
      <c r="AH52" s="1852"/>
      <c r="AI52" s="1852"/>
      <c r="AJ52" s="1852"/>
      <c r="AK52" s="1852"/>
      <c r="AL52" s="1852"/>
      <c r="AM52" s="1852"/>
      <c r="AN52" s="1852"/>
      <c r="AO52" s="1852"/>
      <c r="AP52" s="1852"/>
      <c r="AQ52" s="1852"/>
      <c r="AR52" s="1852"/>
      <c r="AS52" s="1852"/>
      <c r="AT52" s="1852"/>
      <c r="AU52" s="1852"/>
      <c r="AV52" s="1853"/>
      <c r="CG52"/>
      <c r="CH52"/>
      <c r="CI52"/>
      <c r="CJ52"/>
      <c r="CK52"/>
      <c r="CL52"/>
      <c r="CM52"/>
      <c r="CN52"/>
      <c r="CO52"/>
      <c r="CP52"/>
      <c r="CQ52"/>
      <c r="CR52"/>
      <c r="CS52"/>
      <c r="CT52"/>
      <c r="CU52"/>
      <c r="CV52"/>
      <c r="CW52"/>
      <c r="CX52"/>
      <c r="CY52"/>
      <c r="CZ52"/>
      <c r="DA52"/>
      <c r="DB52"/>
      <c r="DC52"/>
      <c r="DD52"/>
      <c r="DE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row>
    <row r="53" spans="2:164" ht="13.5">
      <c r="B53" s="1851"/>
      <c r="C53" s="1852"/>
      <c r="D53" s="1852"/>
      <c r="E53" s="1852"/>
      <c r="F53" s="1852"/>
      <c r="G53" s="1852"/>
      <c r="H53" s="1852"/>
      <c r="I53" s="1852"/>
      <c r="J53" s="1852"/>
      <c r="K53" s="1852"/>
      <c r="L53" s="1852"/>
      <c r="M53" s="1852"/>
      <c r="N53" s="1852"/>
      <c r="O53" s="1852"/>
      <c r="P53" s="1852"/>
      <c r="Q53" s="1852"/>
      <c r="R53" s="1852"/>
      <c r="S53" s="1852"/>
      <c r="T53" s="1852"/>
      <c r="U53" s="1852"/>
      <c r="V53" s="1852"/>
      <c r="W53" s="1852"/>
      <c r="X53" s="1852"/>
      <c r="Y53" s="1852"/>
      <c r="Z53" s="1852"/>
      <c r="AA53" s="1852"/>
      <c r="AB53" s="1852"/>
      <c r="AC53" s="1852"/>
      <c r="AD53" s="1852"/>
      <c r="AE53" s="1852"/>
      <c r="AF53" s="1852"/>
      <c r="AG53" s="1852"/>
      <c r="AH53" s="1852"/>
      <c r="AI53" s="1852"/>
      <c r="AJ53" s="1852"/>
      <c r="AK53" s="1852"/>
      <c r="AL53" s="1852"/>
      <c r="AM53" s="1852"/>
      <c r="AN53" s="1852"/>
      <c r="AO53" s="1852"/>
      <c r="AP53" s="1852"/>
      <c r="AQ53" s="1852"/>
      <c r="AR53" s="1852"/>
      <c r="AS53" s="1852"/>
      <c r="AT53" s="1852"/>
      <c r="AU53" s="1852"/>
      <c r="AV53" s="1853"/>
      <c r="CG53"/>
      <c r="CH53"/>
      <c r="CI53"/>
      <c r="CJ53"/>
      <c r="CK53"/>
      <c r="CL53"/>
      <c r="CM53"/>
      <c r="CN53"/>
      <c r="CO53"/>
      <c r="CP53"/>
      <c r="CQ53"/>
      <c r="CR53"/>
      <c r="CS53"/>
      <c r="CT53"/>
      <c r="CU53"/>
      <c r="CV53"/>
      <c r="CW53"/>
      <c r="CX53"/>
      <c r="CY53"/>
      <c r="CZ53"/>
      <c r="DA53"/>
      <c r="DB53"/>
      <c r="DC53"/>
      <c r="DD53"/>
      <c r="DE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row>
    <row r="54" spans="2:164" ht="13.5">
      <c r="B54" s="1851"/>
      <c r="C54" s="1852"/>
      <c r="D54" s="1852"/>
      <c r="E54" s="1852"/>
      <c r="F54" s="1852"/>
      <c r="G54" s="1852"/>
      <c r="H54" s="1852"/>
      <c r="I54" s="1852"/>
      <c r="J54" s="1852"/>
      <c r="K54" s="1852"/>
      <c r="L54" s="1852"/>
      <c r="M54" s="1852"/>
      <c r="N54" s="1852"/>
      <c r="O54" s="1852"/>
      <c r="P54" s="1852"/>
      <c r="Q54" s="1852"/>
      <c r="R54" s="1852"/>
      <c r="S54" s="1852"/>
      <c r="T54" s="1852"/>
      <c r="U54" s="1852"/>
      <c r="V54" s="1852"/>
      <c r="W54" s="1852"/>
      <c r="X54" s="1852"/>
      <c r="Y54" s="1852"/>
      <c r="Z54" s="1852"/>
      <c r="AA54" s="1852"/>
      <c r="AB54" s="1852"/>
      <c r="AC54" s="1852"/>
      <c r="AD54" s="1852"/>
      <c r="AE54" s="1852"/>
      <c r="AF54" s="1852"/>
      <c r="AG54" s="1852"/>
      <c r="AH54" s="1852"/>
      <c r="AI54" s="1852"/>
      <c r="AJ54" s="1852"/>
      <c r="AK54" s="1852"/>
      <c r="AL54" s="1852"/>
      <c r="AM54" s="1852"/>
      <c r="AN54" s="1852"/>
      <c r="AO54" s="1852"/>
      <c r="AP54" s="1852"/>
      <c r="AQ54" s="1852"/>
      <c r="AR54" s="1852"/>
      <c r="AS54" s="1852"/>
      <c r="AT54" s="1852"/>
      <c r="AU54" s="1852"/>
      <c r="AV54" s="1853"/>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row>
    <row r="55" spans="2:164" ht="13.5">
      <c r="B55" s="1851"/>
      <c r="C55" s="1852"/>
      <c r="D55" s="1852"/>
      <c r="E55" s="1852"/>
      <c r="F55" s="1852"/>
      <c r="G55" s="1852"/>
      <c r="H55" s="1852"/>
      <c r="I55" s="1852"/>
      <c r="J55" s="1852"/>
      <c r="K55" s="1852"/>
      <c r="L55" s="1852"/>
      <c r="M55" s="1852"/>
      <c r="N55" s="1852"/>
      <c r="O55" s="1852"/>
      <c r="P55" s="1852"/>
      <c r="Q55" s="1852"/>
      <c r="R55" s="1852"/>
      <c r="S55" s="1852"/>
      <c r="T55" s="1852"/>
      <c r="U55" s="1852"/>
      <c r="V55" s="1852"/>
      <c r="W55" s="1852"/>
      <c r="X55" s="1852"/>
      <c r="Y55" s="1852"/>
      <c r="Z55" s="1852"/>
      <c r="AA55" s="1852"/>
      <c r="AB55" s="1852"/>
      <c r="AC55" s="1852"/>
      <c r="AD55" s="1852"/>
      <c r="AE55" s="1852"/>
      <c r="AF55" s="1852"/>
      <c r="AG55" s="1852"/>
      <c r="AH55" s="1852"/>
      <c r="AI55" s="1852"/>
      <c r="AJ55" s="1852"/>
      <c r="AK55" s="1852"/>
      <c r="AL55" s="1852"/>
      <c r="AM55" s="1852"/>
      <c r="AN55" s="1852"/>
      <c r="AO55" s="1852"/>
      <c r="AP55" s="1852"/>
      <c r="AQ55" s="1852"/>
      <c r="AR55" s="1852"/>
      <c r="AS55" s="1852"/>
      <c r="AT55" s="1852"/>
      <c r="AU55" s="1852"/>
      <c r="AV55" s="1853"/>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row>
    <row r="56" spans="2:164" ht="13.5">
      <c r="B56" s="1851"/>
      <c r="C56" s="1852"/>
      <c r="D56" s="1852"/>
      <c r="E56" s="1852"/>
      <c r="F56" s="1852"/>
      <c r="G56" s="1852"/>
      <c r="H56" s="1852"/>
      <c r="I56" s="1852"/>
      <c r="J56" s="1852"/>
      <c r="K56" s="1852"/>
      <c r="L56" s="1852"/>
      <c r="M56" s="1852"/>
      <c r="N56" s="1852"/>
      <c r="O56" s="1852"/>
      <c r="P56" s="1852"/>
      <c r="Q56" s="1852"/>
      <c r="R56" s="1852"/>
      <c r="S56" s="1852"/>
      <c r="T56" s="1852"/>
      <c r="U56" s="1852"/>
      <c r="V56" s="1852"/>
      <c r="W56" s="1852"/>
      <c r="X56" s="1852"/>
      <c r="Y56" s="1852"/>
      <c r="Z56" s="1852"/>
      <c r="AA56" s="1852"/>
      <c r="AB56" s="1852"/>
      <c r="AC56" s="1852"/>
      <c r="AD56" s="1852"/>
      <c r="AE56" s="1852"/>
      <c r="AF56" s="1852"/>
      <c r="AG56" s="1852"/>
      <c r="AH56" s="1852"/>
      <c r="AI56" s="1852"/>
      <c r="AJ56" s="1852"/>
      <c r="AK56" s="1852"/>
      <c r="AL56" s="1852"/>
      <c r="AM56" s="1852"/>
      <c r="AN56" s="1852"/>
      <c r="AO56" s="1852"/>
      <c r="AP56" s="1852"/>
      <c r="AQ56" s="1852"/>
      <c r="AR56" s="1852"/>
      <c r="AS56" s="1852"/>
      <c r="AT56" s="1852"/>
      <c r="AU56" s="1852"/>
      <c r="AV56" s="1853"/>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row>
    <row r="57" spans="2:164" ht="13.5">
      <c r="B57" s="1851"/>
      <c r="C57" s="1852"/>
      <c r="D57" s="1852"/>
      <c r="E57" s="1852"/>
      <c r="F57" s="1852"/>
      <c r="G57" s="1852"/>
      <c r="H57" s="1852"/>
      <c r="I57" s="1852"/>
      <c r="J57" s="1852"/>
      <c r="K57" s="1852"/>
      <c r="L57" s="1852"/>
      <c r="M57" s="1852"/>
      <c r="N57" s="1852"/>
      <c r="O57" s="1852"/>
      <c r="P57" s="1852"/>
      <c r="Q57" s="1852"/>
      <c r="R57" s="1852"/>
      <c r="S57" s="1852"/>
      <c r="T57" s="1852"/>
      <c r="U57" s="1852"/>
      <c r="V57" s="1852"/>
      <c r="W57" s="1852"/>
      <c r="X57" s="1852"/>
      <c r="Y57" s="1852"/>
      <c r="Z57" s="1852"/>
      <c r="AA57" s="1852"/>
      <c r="AB57" s="1852"/>
      <c r="AC57" s="1852"/>
      <c r="AD57" s="1852"/>
      <c r="AE57" s="1852"/>
      <c r="AF57" s="1852"/>
      <c r="AG57" s="1852"/>
      <c r="AH57" s="1852"/>
      <c r="AI57" s="1852"/>
      <c r="AJ57" s="1852"/>
      <c r="AK57" s="1852"/>
      <c r="AL57" s="1852"/>
      <c r="AM57" s="1852"/>
      <c r="AN57" s="1852"/>
      <c r="AO57" s="1852"/>
      <c r="AP57" s="1852"/>
      <c r="AQ57" s="1852"/>
      <c r="AR57" s="1852"/>
      <c r="AS57" s="1852"/>
      <c r="AT57" s="1852"/>
      <c r="AU57" s="1852"/>
      <c r="AV57" s="1853"/>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row>
    <row r="58" spans="2:164" ht="13.5">
      <c r="B58" s="1851"/>
      <c r="C58" s="1852"/>
      <c r="D58" s="1852"/>
      <c r="E58" s="1852"/>
      <c r="F58" s="1852"/>
      <c r="G58" s="1852"/>
      <c r="H58" s="1852"/>
      <c r="I58" s="1852"/>
      <c r="J58" s="1852"/>
      <c r="K58" s="1852"/>
      <c r="L58" s="1852"/>
      <c r="M58" s="1852"/>
      <c r="N58" s="1852"/>
      <c r="O58" s="1852"/>
      <c r="P58" s="1852"/>
      <c r="Q58" s="1852"/>
      <c r="R58" s="1852"/>
      <c r="S58" s="1852"/>
      <c r="T58" s="1852"/>
      <c r="U58" s="1852"/>
      <c r="V58" s="1852"/>
      <c r="W58" s="1852"/>
      <c r="X58" s="1852"/>
      <c r="Y58" s="1852"/>
      <c r="Z58" s="1852"/>
      <c r="AA58" s="1852"/>
      <c r="AB58" s="1852"/>
      <c r="AC58" s="1852"/>
      <c r="AD58" s="1852"/>
      <c r="AE58" s="1852"/>
      <c r="AF58" s="1852"/>
      <c r="AG58" s="1852"/>
      <c r="AH58" s="1852"/>
      <c r="AI58" s="1852"/>
      <c r="AJ58" s="1852"/>
      <c r="AK58" s="1852"/>
      <c r="AL58" s="1852"/>
      <c r="AM58" s="1852"/>
      <c r="AN58" s="1852"/>
      <c r="AO58" s="1852"/>
      <c r="AP58" s="1852"/>
      <c r="AQ58" s="1852"/>
      <c r="AR58" s="1852"/>
      <c r="AS58" s="1852"/>
      <c r="AT58" s="1852"/>
      <c r="AU58" s="1852"/>
      <c r="AV58" s="1853"/>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row>
    <row r="59" spans="2:164" ht="13.5">
      <c r="B59" s="1851"/>
      <c r="C59" s="1852"/>
      <c r="D59" s="1852"/>
      <c r="E59" s="1852"/>
      <c r="F59" s="1852"/>
      <c r="G59" s="1852"/>
      <c r="H59" s="1852"/>
      <c r="I59" s="1852"/>
      <c r="J59" s="1852"/>
      <c r="K59" s="1852"/>
      <c r="L59" s="1852"/>
      <c r="M59" s="1852"/>
      <c r="N59" s="1852"/>
      <c r="O59" s="1852"/>
      <c r="P59" s="1852"/>
      <c r="Q59" s="1852"/>
      <c r="R59" s="1852"/>
      <c r="S59" s="1852"/>
      <c r="T59" s="1852"/>
      <c r="U59" s="1852"/>
      <c r="V59" s="1852"/>
      <c r="W59" s="1852"/>
      <c r="X59" s="1852"/>
      <c r="Y59" s="1852"/>
      <c r="Z59" s="1852"/>
      <c r="AA59" s="1852"/>
      <c r="AB59" s="1852"/>
      <c r="AC59" s="1852"/>
      <c r="AD59" s="1852"/>
      <c r="AE59" s="1852"/>
      <c r="AF59" s="1852"/>
      <c r="AG59" s="1852"/>
      <c r="AH59" s="1852"/>
      <c r="AI59" s="1852"/>
      <c r="AJ59" s="1852"/>
      <c r="AK59" s="1852"/>
      <c r="AL59" s="1852"/>
      <c r="AM59" s="1852"/>
      <c r="AN59" s="1852"/>
      <c r="AO59" s="1852"/>
      <c r="AP59" s="1852"/>
      <c r="AQ59" s="1852"/>
      <c r="AR59" s="1852"/>
      <c r="AS59" s="1852"/>
      <c r="AT59" s="1852"/>
      <c r="AU59" s="1852"/>
      <c r="AV59" s="1853"/>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row>
    <row r="60" spans="2:164" ht="13.5">
      <c r="B60" s="1851"/>
      <c r="C60" s="1852"/>
      <c r="D60" s="1852"/>
      <c r="E60" s="1852"/>
      <c r="F60" s="1852"/>
      <c r="G60" s="1852"/>
      <c r="H60" s="1852"/>
      <c r="I60" s="1852"/>
      <c r="J60" s="1852"/>
      <c r="K60" s="1852"/>
      <c r="L60" s="1852"/>
      <c r="M60" s="1852"/>
      <c r="N60" s="1852"/>
      <c r="O60" s="1852"/>
      <c r="P60" s="1852"/>
      <c r="Q60" s="1852"/>
      <c r="R60" s="1852"/>
      <c r="S60" s="1852"/>
      <c r="T60" s="1852"/>
      <c r="U60" s="1852"/>
      <c r="V60" s="1852"/>
      <c r="W60" s="1852"/>
      <c r="X60" s="1852"/>
      <c r="Y60" s="1852"/>
      <c r="Z60" s="1852"/>
      <c r="AA60" s="1852"/>
      <c r="AB60" s="1852"/>
      <c r="AC60" s="1852"/>
      <c r="AD60" s="1852"/>
      <c r="AE60" s="1852"/>
      <c r="AF60" s="1852"/>
      <c r="AG60" s="1852"/>
      <c r="AH60" s="1852"/>
      <c r="AI60" s="1852"/>
      <c r="AJ60" s="1852"/>
      <c r="AK60" s="1852"/>
      <c r="AL60" s="1852"/>
      <c r="AM60" s="1852"/>
      <c r="AN60" s="1852"/>
      <c r="AO60" s="1852"/>
      <c r="AP60" s="1852"/>
      <c r="AQ60" s="1852"/>
      <c r="AR60" s="1852"/>
      <c r="AS60" s="1852"/>
      <c r="AT60" s="1852"/>
      <c r="AU60" s="1852"/>
      <c r="AV60" s="1853"/>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row>
    <row r="61" spans="2:164" ht="13.5">
      <c r="B61" s="1851"/>
      <c r="C61" s="1852"/>
      <c r="D61" s="1852"/>
      <c r="E61" s="1852"/>
      <c r="F61" s="1852"/>
      <c r="G61" s="1852"/>
      <c r="H61" s="1852"/>
      <c r="I61" s="1852"/>
      <c r="J61" s="1852"/>
      <c r="K61" s="1852"/>
      <c r="L61" s="1852"/>
      <c r="M61" s="1852"/>
      <c r="N61" s="1852"/>
      <c r="O61" s="1852"/>
      <c r="P61" s="1852"/>
      <c r="Q61" s="1852"/>
      <c r="R61" s="1852"/>
      <c r="S61" s="1852"/>
      <c r="T61" s="1852"/>
      <c r="U61" s="1852"/>
      <c r="V61" s="1852"/>
      <c r="W61" s="1852"/>
      <c r="X61" s="1852"/>
      <c r="Y61" s="1852"/>
      <c r="Z61" s="1852"/>
      <c r="AA61" s="1852"/>
      <c r="AB61" s="1852"/>
      <c r="AC61" s="1852"/>
      <c r="AD61" s="1852"/>
      <c r="AE61" s="1852"/>
      <c r="AF61" s="1852"/>
      <c r="AG61" s="1852"/>
      <c r="AH61" s="1852"/>
      <c r="AI61" s="1852"/>
      <c r="AJ61" s="1852"/>
      <c r="AK61" s="1852"/>
      <c r="AL61" s="1852"/>
      <c r="AM61" s="1852"/>
      <c r="AN61" s="1852"/>
      <c r="AO61" s="1852"/>
      <c r="AP61" s="1852"/>
      <c r="AQ61" s="1852"/>
      <c r="AR61" s="1852"/>
      <c r="AS61" s="1852"/>
      <c r="AT61" s="1852"/>
      <c r="AU61" s="1852"/>
      <c r="AV61" s="1853"/>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row>
    <row r="62" spans="2:164" ht="13.5">
      <c r="B62" s="1851"/>
      <c r="C62" s="1852"/>
      <c r="D62" s="1852"/>
      <c r="E62" s="1852"/>
      <c r="F62" s="1852"/>
      <c r="G62" s="1852"/>
      <c r="H62" s="1852"/>
      <c r="I62" s="1852"/>
      <c r="J62" s="1852"/>
      <c r="K62" s="1852"/>
      <c r="L62" s="1852"/>
      <c r="M62" s="1852"/>
      <c r="N62" s="1852"/>
      <c r="O62" s="1852"/>
      <c r="P62" s="1852"/>
      <c r="Q62" s="1852"/>
      <c r="R62" s="1852"/>
      <c r="S62" s="1852"/>
      <c r="T62" s="1852"/>
      <c r="U62" s="1852"/>
      <c r="V62" s="1852"/>
      <c r="W62" s="1852"/>
      <c r="X62" s="1852"/>
      <c r="Y62" s="1852"/>
      <c r="Z62" s="1852"/>
      <c r="AA62" s="1852"/>
      <c r="AB62" s="1852"/>
      <c r="AC62" s="1852"/>
      <c r="AD62" s="1852"/>
      <c r="AE62" s="1852"/>
      <c r="AF62" s="1852"/>
      <c r="AG62" s="1852"/>
      <c r="AH62" s="1852"/>
      <c r="AI62" s="1852"/>
      <c r="AJ62" s="1852"/>
      <c r="AK62" s="1852"/>
      <c r="AL62" s="1852"/>
      <c r="AM62" s="1852"/>
      <c r="AN62" s="1852"/>
      <c r="AO62" s="1852"/>
      <c r="AP62" s="1852"/>
      <c r="AQ62" s="1852"/>
      <c r="AR62" s="1852"/>
      <c r="AS62" s="1852"/>
      <c r="AT62" s="1852"/>
      <c r="AU62" s="1852"/>
      <c r="AV62" s="1853"/>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row>
    <row r="63" spans="2:164" ht="13.5">
      <c r="B63" s="1851"/>
      <c r="C63" s="1852"/>
      <c r="D63" s="1852"/>
      <c r="E63" s="1852"/>
      <c r="F63" s="1852"/>
      <c r="G63" s="1852"/>
      <c r="H63" s="1852"/>
      <c r="I63" s="1852"/>
      <c r="J63" s="1852"/>
      <c r="K63" s="1852"/>
      <c r="L63" s="1852"/>
      <c r="M63" s="1852"/>
      <c r="N63" s="1852"/>
      <c r="O63" s="1852"/>
      <c r="P63" s="1852"/>
      <c r="Q63" s="1852"/>
      <c r="R63" s="1852"/>
      <c r="S63" s="1852"/>
      <c r="T63" s="1852"/>
      <c r="U63" s="1852"/>
      <c r="V63" s="1852"/>
      <c r="W63" s="1852"/>
      <c r="X63" s="1852"/>
      <c r="Y63" s="1852"/>
      <c r="Z63" s="1852"/>
      <c r="AA63" s="1852"/>
      <c r="AB63" s="1852"/>
      <c r="AC63" s="1852"/>
      <c r="AD63" s="1852"/>
      <c r="AE63" s="1852"/>
      <c r="AF63" s="1852"/>
      <c r="AG63" s="1852"/>
      <c r="AH63" s="1852"/>
      <c r="AI63" s="1852"/>
      <c r="AJ63" s="1852"/>
      <c r="AK63" s="1852"/>
      <c r="AL63" s="1852"/>
      <c r="AM63" s="1852"/>
      <c r="AN63" s="1852"/>
      <c r="AO63" s="1852"/>
      <c r="AP63" s="1852"/>
      <c r="AQ63" s="1852"/>
      <c r="AR63" s="1852"/>
      <c r="AS63" s="1852"/>
      <c r="AT63" s="1852"/>
      <c r="AU63" s="1852"/>
      <c r="AV63" s="185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row>
    <row r="64" spans="2:164" ht="14.25" thickBot="1">
      <c r="B64" s="1854"/>
      <c r="C64" s="1855"/>
      <c r="D64" s="1855"/>
      <c r="E64" s="1855"/>
      <c r="F64" s="1855"/>
      <c r="G64" s="1855"/>
      <c r="H64" s="1855"/>
      <c r="I64" s="1855"/>
      <c r="J64" s="1855"/>
      <c r="K64" s="1855"/>
      <c r="L64" s="1855"/>
      <c r="M64" s="1855"/>
      <c r="N64" s="1855"/>
      <c r="O64" s="1855"/>
      <c r="P64" s="1855"/>
      <c r="Q64" s="1855"/>
      <c r="R64" s="1855"/>
      <c r="S64" s="1855"/>
      <c r="T64" s="1855"/>
      <c r="U64" s="1855"/>
      <c r="V64" s="1855"/>
      <c r="W64" s="1855"/>
      <c r="X64" s="1855"/>
      <c r="Y64" s="1855"/>
      <c r="Z64" s="1855"/>
      <c r="AA64" s="1855"/>
      <c r="AB64" s="1855"/>
      <c r="AC64" s="1855"/>
      <c r="AD64" s="1855"/>
      <c r="AE64" s="1855"/>
      <c r="AF64" s="1855"/>
      <c r="AG64" s="1855"/>
      <c r="AH64" s="1855"/>
      <c r="AI64" s="1855"/>
      <c r="AJ64" s="1855"/>
      <c r="AK64" s="1855"/>
      <c r="AL64" s="1855"/>
      <c r="AM64" s="1855"/>
      <c r="AN64" s="1855"/>
      <c r="AO64" s="1855"/>
      <c r="AP64" s="1855"/>
      <c r="AQ64" s="1855"/>
      <c r="AR64" s="1855"/>
      <c r="AS64" s="1855"/>
      <c r="AT64" s="1855"/>
      <c r="AU64" s="1855"/>
      <c r="AV64" s="1856"/>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row>
    <row r="65" spans="2:48" ht="13.5">
      <c r="B65" s="1694" t="s">
        <v>38</v>
      </c>
      <c r="C65" s="1695"/>
      <c r="D65" s="1695"/>
      <c r="E65" s="1695"/>
      <c r="F65" s="1696"/>
      <c r="G65" s="1857"/>
      <c r="H65" s="1858"/>
      <c r="I65" s="1858"/>
      <c r="J65" s="1858"/>
      <c r="K65" s="1858"/>
      <c r="L65" s="1858"/>
      <c r="M65" s="1858"/>
      <c r="N65" s="1858"/>
      <c r="O65" s="1858"/>
      <c r="P65" s="1858"/>
      <c r="Q65" s="1858"/>
      <c r="R65" s="1858"/>
      <c r="S65" s="1858"/>
      <c r="T65" s="1858"/>
      <c r="U65" s="1858"/>
      <c r="V65" s="1858"/>
      <c r="W65" s="1858"/>
      <c r="X65" s="1858"/>
      <c r="Y65" s="1858"/>
      <c r="Z65" s="1858"/>
      <c r="AA65" s="1858"/>
      <c r="AB65" s="1858"/>
      <c r="AC65" s="1858"/>
      <c r="AD65" s="1858"/>
      <c r="AE65" s="1858"/>
      <c r="AF65" s="1858"/>
      <c r="AG65" s="1858"/>
      <c r="AH65" s="1858"/>
      <c r="AI65" s="1858"/>
      <c r="AJ65" s="1858"/>
      <c r="AK65" s="1858"/>
      <c r="AL65" s="1858"/>
      <c r="AM65" s="1858"/>
      <c r="AN65" s="1858"/>
      <c r="AO65" s="1858"/>
      <c r="AP65" s="1858"/>
      <c r="AQ65" s="1858"/>
      <c r="AR65" s="1858"/>
      <c r="AS65" s="1858"/>
      <c r="AT65" s="1858"/>
      <c r="AU65" s="1858"/>
      <c r="AV65" s="1859"/>
    </row>
    <row r="66" spans="2:48" ht="13.5" customHeight="1" thickBot="1">
      <c r="B66" s="1697"/>
      <c r="C66" s="1698"/>
      <c r="D66" s="1698"/>
      <c r="E66" s="1698"/>
      <c r="F66" s="1699"/>
      <c r="G66" s="1860"/>
      <c r="H66" s="1861"/>
      <c r="I66" s="1861"/>
      <c r="J66" s="1861"/>
      <c r="K66" s="1861"/>
      <c r="L66" s="1861"/>
      <c r="M66" s="1861"/>
      <c r="N66" s="1861"/>
      <c r="O66" s="1861"/>
      <c r="P66" s="1861"/>
      <c r="Q66" s="1861"/>
      <c r="R66" s="1861"/>
      <c r="S66" s="1861"/>
      <c r="T66" s="1861"/>
      <c r="U66" s="1861"/>
      <c r="V66" s="1861"/>
      <c r="W66" s="1861"/>
      <c r="X66" s="1861"/>
      <c r="Y66" s="1861"/>
      <c r="Z66" s="1861"/>
      <c r="AA66" s="1861"/>
      <c r="AB66" s="1861"/>
      <c r="AC66" s="1861"/>
      <c r="AD66" s="1861"/>
      <c r="AE66" s="1861"/>
      <c r="AF66" s="1861"/>
      <c r="AG66" s="1861"/>
      <c r="AH66" s="1861"/>
      <c r="AI66" s="1861"/>
      <c r="AJ66" s="1861"/>
      <c r="AK66" s="1861"/>
      <c r="AL66" s="1861"/>
      <c r="AM66" s="1861"/>
      <c r="AN66" s="1861"/>
      <c r="AO66" s="1861"/>
      <c r="AP66" s="1861"/>
      <c r="AQ66" s="1861"/>
      <c r="AR66" s="1861"/>
      <c r="AS66" s="1861"/>
      <c r="AT66" s="1861"/>
      <c r="AU66" s="1861"/>
      <c r="AV66" s="1862"/>
    </row>
    <row r="67" spans="2:48" ht="14.25" customHeight="1">
      <c r="B67" s="1694" t="s">
        <v>39</v>
      </c>
      <c r="C67" s="1695"/>
      <c r="D67" s="1695"/>
      <c r="E67" s="1695"/>
      <c r="F67" s="1696"/>
      <c r="G67" s="1700" t="s">
        <v>40</v>
      </c>
      <c r="H67" s="1676"/>
      <c r="I67" s="1676"/>
      <c r="J67" s="1679"/>
      <c r="K67" s="1679"/>
      <c r="L67" s="1679"/>
      <c r="M67" s="1676" t="s">
        <v>41</v>
      </c>
      <c r="N67" s="1676"/>
      <c r="O67" s="1678"/>
      <c r="P67" s="1679"/>
      <c r="Q67" s="1679"/>
      <c r="R67" s="1679"/>
      <c r="S67" s="1679"/>
      <c r="T67" s="1676" t="s">
        <v>42</v>
      </c>
      <c r="U67" s="1676"/>
      <c r="V67" s="1678"/>
      <c r="W67" s="1679"/>
      <c r="X67" s="1679"/>
      <c r="Y67" s="1679"/>
      <c r="Z67" s="1679"/>
      <c r="AA67" s="1676" t="s">
        <v>43</v>
      </c>
      <c r="AB67" s="1676"/>
      <c r="AC67" s="1679"/>
      <c r="AD67" s="1679"/>
      <c r="AE67" s="1679"/>
      <c r="AF67" s="1679"/>
      <c r="AG67" s="1679"/>
      <c r="AH67" s="1685" t="s">
        <v>1260</v>
      </c>
      <c r="AI67" s="1686"/>
      <c r="AJ67" s="1687"/>
      <c r="AK67" s="1681"/>
      <c r="AL67" s="1682"/>
      <c r="AM67" s="1849"/>
      <c r="AN67" s="1849"/>
      <c r="AO67" s="1849"/>
      <c r="AP67" s="1849"/>
      <c r="AQ67" s="1849"/>
      <c r="AR67" s="1849"/>
      <c r="AS67" s="1849"/>
      <c r="AT67" s="1849"/>
      <c r="AU67" s="1682"/>
      <c r="AV67" s="122"/>
    </row>
    <row r="68" spans="2:48" ht="18" customHeight="1" thickBot="1">
      <c r="B68" s="1697"/>
      <c r="C68" s="1698"/>
      <c r="D68" s="1698"/>
      <c r="E68" s="1698"/>
      <c r="F68" s="1699"/>
      <c r="G68" s="1701"/>
      <c r="H68" s="1677"/>
      <c r="I68" s="1677"/>
      <c r="J68" s="1680"/>
      <c r="K68" s="1680"/>
      <c r="L68" s="1680"/>
      <c r="M68" s="1677"/>
      <c r="N68" s="1677"/>
      <c r="O68" s="1680"/>
      <c r="P68" s="1680"/>
      <c r="Q68" s="1680"/>
      <c r="R68" s="1680"/>
      <c r="S68" s="1680"/>
      <c r="T68" s="1677"/>
      <c r="U68" s="1677"/>
      <c r="V68" s="1680"/>
      <c r="W68" s="1680"/>
      <c r="X68" s="1680"/>
      <c r="Y68" s="1680"/>
      <c r="Z68" s="1680"/>
      <c r="AA68" s="1677"/>
      <c r="AB68" s="1677"/>
      <c r="AC68" s="1680"/>
      <c r="AD68" s="1680"/>
      <c r="AE68" s="1680"/>
      <c r="AF68" s="1680"/>
      <c r="AG68" s="1680"/>
      <c r="AH68" s="1688"/>
      <c r="AI68" s="1689"/>
      <c r="AJ68" s="1690"/>
      <c r="AK68" s="1683"/>
      <c r="AL68" s="1684"/>
      <c r="AM68" s="1850"/>
      <c r="AN68" s="1850"/>
      <c r="AO68" s="1850"/>
      <c r="AP68" s="1850"/>
      <c r="AQ68" s="1850"/>
      <c r="AR68" s="1850"/>
      <c r="AS68" s="1850"/>
      <c r="AT68" s="1850"/>
      <c r="AU68" s="1684"/>
      <c r="AV68" s="123"/>
    </row>
    <row r="69" spans="2:67" ht="16.5" customHeight="1">
      <c r="B69" s="121"/>
      <c r="C69" s="121"/>
      <c r="D69" s="121"/>
      <c r="E69" s="121"/>
      <c r="F69" s="121"/>
      <c r="G69" s="121"/>
      <c r="H69" s="121"/>
      <c r="I69" s="121"/>
      <c r="J69" s="121"/>
      <c r="K69" s="121"/>
      <c r="L69" s="121"/>
      <c r="M69" s="121"/>
      <c r="N69" s="121"/>
      <c r="O69" s="121"/>
      <c r="P69" s="121"/>
      <c r="Q69" s="121"/>
      <c r="R69" s="121"/>
      <c r="S69" s="121"/>
      <c r="T69" s="121"/>
      <c r="U69" s="121"/>
      <c r="V69" s="121"/>
      <c r="W69" s="121"/>
      <c r="X69" s="121">
        <v>3</v>
      </c>
      <c r="Y69" s="121"/>
      <c r="Z69" s="121"/>
      <c r="AA69" s="121"/>
      <c r="AB69" s="121"/>
      <c r="AC69" s="1298" t="s">
        <v>1758</v>
      </c>
      <c r="AD69" s="1786"/>
      <c r="AE69" s="1786"/>
      <c r="AF69" s="1786"/>
      <c r="AG69" s="1786"/>
      <c r="AH69" s="1786"/>
      <c r="AI69" s="1786"/>
      <c r="AJ69" s="1786"/>
      <c r="AK69" s="1786"/>
      <c r="AL69" s="1786"/>
      <c r="AM69" s="1786"/>
      <c r="AN69" s="1786"/>
      <c r="AO69" s="1786"/>
      <c r="AP69" s="1786"/>
      <c r="AQ69" s="1786"/>
      <c r="AR69" s="1786"/>
      <c r="AS69" s="1786"/>
      <c r="AT69" s="1786"/>
      <c r="AU69" s="1786"/>
      <c r="AV69" s="1786"/>
      <c r="AW69" s="9"/>
      <c r="AX69" s="9"/>
      <c r="AY69" s="9"/>
      <c r="AZ69" s="9"/>
      <c r="BA69" s="9"/>
      <c r="BB69" s="9"/>
      <c r="BC69" s="9"/>
      <c r="BD69" s="9"/>
      <c r="BE69" s="9"/>
      <c r="BF69" s="9"/>
      <c r="BG69" s="9"/>
      <c r="BH69" s="9"/>
      <c r="BI69" s="9"/>
      <c r="BJ69" s="9"/>
      <c r="BK69" s="9"/>
      <c r="BL69" s="9"/>
      <c r="BM69" s="9"/>
      <c r="BN69" s="9"/>
      <c r="BO69" s="9"/>
    </row>
    <row r="70" spans="2:48" ht="13.5" customHeight="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514"/>
      <c r="Z70" s="121"/>
      <c r="AA70" s="121"/>
      <c r="AB70" s="121"/>
      <c r="AC70" s="121"/>
      <c r="AD70" s="121"/>
      <c r="AE70" s="121"/>
      <c r="AQ70" s="135"/>
      <c r="AR70" s="135"/>
      <c r="AS70" s="135"/>
      <c r="AT70" s="135"/>
      <c r="AU70" s="135"/>
      <c r="AV70" s="135"/>
    </row>
    <row r="72" ht="12" customHeight="1"/>
    <row r="73" ht="12" customHeight="1"/>
    <row r="74" ht="12" customHeight="1"/>
    <row r="75" ht="12" customHeight="1"/>
    <row r="76" ht="12" customHeight="1"/>
    <row r="77" ht="12" customHeight="1">
      <c r="G77" s="10"/>
    </row>
    <row r="78" ht="13.5">
      <c r="G78" s="10"/>
    </row>
    <row r="79" ht="13.5">
      <c r="G79" s="9"/>
    </row>
  </sheetData>
  <sheetProtection/>
  <mergeCells count="230">
    <mergeCell ref="B4:I4"/>
    <mergeCell ref="B5:I5"/>
    <mergeCell ref="H11:P11"/>
    <mergeCell ref="D9:G9"/>
    <mergeCell ref="H9:P9"/>
    <mergeCell ref="D12:G12"/>
    <mergeCell ref="H12:P12"/>
    <mergeCell ref="D10:G10"/>
    <mergeCell ref="D8:G8"/>
    <mergeCell ref="B8:C12"/>
    <mergeCell ref="AF4:AT4"/>
    <mergeCell ref="Z5:AG5"/>
    <mergeCell ref="AN6:AV6"/>
    <mergeCell ref="Y4:AD4"/>
    <mergeCell ref="Q12:Y12"/>
    <mergeCell ref="K4:T4"/>
    <mergeCell ref="AI5:AR5"/>
    <mergeCell ref="K5:T5"/>
    <mergeCell ref="Q8:Y8"/>
    <mergeCell ref="Q11:Y11"/>
    <mergeCell ref="AM67:AT68"/>
    <mergeCell ref="H21:I21"/>
    <mergeCell ref="K21:L21"/>
    <mergeCell ref="N21:O21"/>
    <mergeCell ref="Q21:R21"/>
    <mergeCell ref="T21:U21"/>
    <mergeCell ref="T26:AV26"/>
    <mergeCell ref="B47:AV64"/>
    <mergeCell ref="B65:F66"/>
    <mergeCell ref="G65:AV66"/>
    <mergeCell ref="D11:G11"/>
    <mergeCell ref="H8:P8"/>
    <mergeCell ref="H10:P10"/>
    <mergeCell ref="AE8:AM8"/>
    <mergeCell ref="AE7:AM7"/>
    <mergeCell ref="AE17:AM17"/>
    <mergeCell ref="Z8:AD8"/>
    <mergeCell ref="AE13:AM13"/>
    <mergeCell ref="Q10:Y10"/>
    <mergeCell ref="Q9:Y9"/>
    <mergeCell ref="E3:K3"/>
    <mergeCell ref="Z9:AD9"/>
    <mergeCell ref="AE9:AM9"/>
    <mergeCell ref="Z12:AD12"/>
    <mergeCell ref="AE15:AM15"/>
    <mergeCell ref="B3:D3"/>
    <mergeCell ref="AE6:AM6"/>
    <mergeCell ref="Q7:Y7"/>
    <mergeCell ref="Z7:AD7"/>
    <mergeCell ref="Q6:Y6"/>
    <mergeCell ref="B7:G7"/>
    <mergeCell ref="Z6:AD6"/>
    <mergeCell ref="B6:G6"/>
    <mergeCell ref="H6:P6"/>
    <mergeCell ref="H7:P7"/>
    <mergeCell ref="B1:N2"/>
    <mergeCell ref="O1:AI2"/>
    <mergeCell ref="R3:Y3"/>
    <mergeCell ref="AE3:AV3"/>
    <mergeCell ref="AU1:AV2"/>
    <mergeCell ref="AJ1:AM2"/>
    <mergeCell ref="AN1:AT2"/>
    <mergeCell ref="L3:M3"/>
    <mergeCell ref="N3:Q3"/>
    <mergeCell ref="AA3:AD3"/>
    <mergeCell ref="AN15:AV15"/>
    <mergeCell ref="AE10:AM10"/>
    <mergeCell ref="Z11:AD11"/>
    <mergeCell ref="AE11:AM11"/>
    <mergeCell ref="AN11:AV11"/>
    <mergeCell ref="Z13:AD13"/>
    <mergeCell ref="AN10:AV10"/>
    <mergeCell ref="T28:AV28"/>
    <mergeCell ref="AN7:AV7"/>
    <mergeCell ref="AE14:AM14"/>
    <mergeCell ref="AE12:AM12"/>
    <mergeCell ref="AN12:AV12"/>
    <mergeCell ref="AE16:AM16"/>
    <mergeCell ref="AE18:AM18"/>
    <mergeCell ref="AN17:AV17"/>
    <mergeCell ref="AN9:AV9"/>
    <mergeCell ref="T39:AV39"/>
    <mergeCell ref="T36:AV36"/>
    <mergeCell ref="T38:AV38"/>
    <mergeCell ref="T34:AV34"/>
    <mergeCell ref="Q16:Y16"/>
    <mergeCell ref="Z16:AD16"/>
    <mergeCell ref="AN16:AV16"/>
    <mergeCell ref="AN13:AV13"/>
    <mergeCell ref="T24:AV24"/>
    <mergeCell ref="O23:S23"/>
    <mergeCell ref="T23:AV23"/>
    <mergeCell ref="E14:G14"/>
    <mergeCell ref="D16:G16"/>
    <mergeCell ref="H16:P16"/>
    <mergeCell ref="H17:P17"/>
    <mergeCell ref="H14:K14"/>
    <mergeCell ref="L14:P14"/>
    <mergeCell ref="U14:Y14"/>
    <mergeCell ref="Z15:AD15"/>
    <mergeCell ref="AC69:AV69"/>
    <mergeCell ref="Z10:AD10"/>
    <mergeCell ref="AN8:AV8"/>
    <mergeCell ref="T31:AV31"/>
    <mergeCell ref="T37:AV37"/>
    <mergeCell ref="T35:AV35"/>
    <mergeCell ref="T40:AV40"/>
    <mergeCell ref="Q17:Y17"/>
    <mergeCell ref="Z17:AD17"/>
    <mergeCell ref="Q14:T14"/>
    <mergeCell ref="BL16:BL17"/>
    <mergeCell ref="B13:C17"/>
    <mergeCell ref="D13:D14"/>
    <mergeCell ref="E13:G13"/>
    <mergeCell ref="H13:P13"/>
    <mergeCell ref="D15:G15"/>
    <mergeCell ref="H15:P15"/>
    <mergeCell ref="D17:G17"/>
    <mergeCell ref="AN14:AV14"/>
    <mergeCell ref="Z14:AD14"/>
    <mergeCell ref="Q13:Y13"/>
    <mergeCell ref="H20:I20"/>
    <mergeCell ref="K20:L20"/>
    <mergeCell ref="N20:O20"/>
    <mergeCell ref="Q20:R20"/>
    <mergeCell ref="T20:U20"/>
    <mergeCell ref="W20:X20"/>
    <mergeCell ref="Z18:AD18"/>
    <mergeCell ref="Q15:Y15"/>
    <mergeCell ref="O22:S22"/>
    <mergeCell ref="T22:AV22"/>
    <mergeCell ref="W21:X21"/>
    <mergeCell ref="Z19:AV19"/>
    <mergeCell ref="Z20:AV21"/>
    <mergeCell ref="AN18:AV18"/>
    <mergeCell ref="B19:G19"/>
    <mergeCell ref="B22:I22"/>
    <mergeCell ref="H19:Y19"/>
    <mergeCell ref="B18:G18"/>
    <mergeCell ref="H18:P18"/>
    <mergeCell ref="Q18:Y18"/>
    <mergeCell ref="J22:N22"/>
    <mergeCell ref="B20:E21"/>
    <mergeCell ref="F20:G20"/>
    <mergeCell ref="F21:G21"/>
    <mergeCell ref="J28:N28"/>
    <mergeCell ref="J24:N24"/>
    <mergeCell ref="O24:S24"/>
    <mergeCell ref="J27:N27"/>
    <mergeCell ref="O27:S27"/>
    <mergeCell ref="D25:I25"/>
    <mergeCell ref="J25:N25"/>
    <mergeCell ref="O25:S25"/>
    <mergeCell ref="T25:AV25"/>
    <mergeCell ref="B23:C28"/>
    <mergeCell ref="D23:I23"/>
    <mergeCell ref="J23:N23"/>
    <mergeCell ref="D26:I26"/>
    <mergeCell ref="J26:N26"/>
    <mergeCell ref="D24:I24"/>
    <mergeCell ref="O26:S26"/>
    <mergeCell ref="O28:S28"/>
    <mergeCell ref="D28:I28"/>
    <mergeCell ref="T32:AV32"/>
    <mergeCell ref="T33:AV33"/>
    <mergeCell ref="D29:I29"/>
    <mergeCell ref="J29:N29"/>
    <mergeCell ref="O29:S29"/>
    <mergeCell ref="T27:AV27"/>
    <mergeCell ref="D27:I27"/>
    <mergeCell ref="D30:I30"/>
    <mergeCell ref="J30:N30"/>
    <mergeCell ref="O30:S30"/>
    <mergeCell ref="B29:C30"/>
    <mergeCell ref="T30:AV30"/>
    <mergeCell ref="T29:AV29"/>
    <mergeCell ref="B31:C33"/>
    <mergeCell ref="D31:I31"/>
    <mergeCell ref="J31:N31"/>
    <mergeCell ref="O31:S31"/>
    <mergeCell ref="D33:I33"/>
    <mergeCell ref="J33:N33"/>
    <mergeCell ref="O33:S33"/>
    <mergeCell ref="D32:I32"/>
    <mergeCell ref="J32:N32"/>
    <mergeCell ref="O32:S32"/>
    <mergeCell ref="AH67:AJ68"/>
    <mergeCell ref="B46:AV46"/>
    <mergeCell ref="O67:S68"/>
    <mergeCell ref="AU67:AU68"/>
    <mergeCell ref="B67:F68"/>
    <mergeCell ref="G67:I68"/>
    <mergeCell ref="J67:L68"/>
    <mergeCell ref="T41:AV41"/>
    <mergeCell ref="B42:AV42"/>
    <mergeCell ref="B43:F45"/>
    <mergeCell ref="G43:AV45"/>
    <mergeCell ref="M67:N68"/>
    <mergeCell ref="T67:U68"/>
    <mergeCell ref="V67:Z68"/>
    <mergeCell ref="AA67:AB68"/>
    <mergeCell ref="AK67:AL68"/>
    <mergeCell ref="AC67:AG68"/>
    <mergeCell ref="B38:C40"/>
    <mergeCell ref="D38:I38"/>
    <mergeCell ref="J38:N38"/>
    <mergeCell ref="O38:S38"/>
    <mergeCell ref="D40:I40"/>
    <mergeCell ref="J40:N40"/>
    <mergeCell ref="D39:I39"/>
    <mergeCell ref="J39:N39"/>
    <mergeCell ref="O39:S39"/>
    <mergeCell ref="O40:S40"/>
    <mergeCell ref="B41:I41"/>
    <mergeCell ref="J41:N41"/>
    <mergeCell ref="O41:S41"/>
    <mergeCell ref="B36:C37"/>
    <mergeCell ref="D36:I36"/>
    <mergeCell ref="J36:N36"/>
    <mergeCell ref="O36:S36"/>
    <mergeCell ref="D37:I37"/>
    <mergeCell ref="J37:N37"/>
    <mergeCell ref="O37:S37"/>
    <mergeCell ref="B34:C35"/>
    <mergeCell ref="D34:I34"/>
    <mergeCell ref="J34:N34"/>
    <mergeCell ref="O34:S34"/>
    <mergeCell ref="D35:I35"/>
    <mergeCell ref="J35:N35"/>
    <mergeCell ref="O35:S35"/>
  </mergeCells>
  <conditionalFormatting sqref="J21">
    <cfRule type="expression" priority="12" dxfId="13" stopIfTrue="1">
      <formula>$H$19="右"</formula>
    </cfRule>
  </conditionalFormatting>
  <conditionalFormatting sqref="M21">
    <cfRule type="expression" priority="11" dxfId="13" stopIfTrue="1">
      <formula>$H$19="右"</formula>
    </cfRule>
  </conditionalFormatting>
  <conditionalFormatting sqref="P21">
    <cfRule type="expression" priority="10" dxfId="13" stopIfTrue="1">
      <formula>$H$19="右"</formula>
    </cfRule>
  </conditionalFormatting>
  <conditionalFormatting sqref="S21">
    <cfRule type="expression" priority="9" dxfId="10" stopIfTrue="1">
      <formula>$H$19="右"</formula>
    </cfRule>
  </conditionalFormatting>
  <conditionalFormatting sqref="V21">
    <cfRule type="expression" priority="8" dxfId="10" stopIfTrue="1">
      <formula>$H$19="右"</formula>
    </cfRule>
  </conditionalFormatting>
  <conditionalFormatting sqref="Y21">
    <cfRule type="expression" priority="7" dxfId="10" stopIfTrue="1">
      <formula>$H$19="右"</formula>
    </cfRule>
  </conditionalFormatting>
  <conditionalFormatting sqref="J20">
    <cfRule type="expression" priority="6" dxfId="13" stopIfTrue="1">
      <formula>$H$19="左"</formula>
    </cfRule>
  </conditionalFormatting>
  <conditionalFormatting sqref="M20">
    <cfRule type="expression" priority="5" dxfId="13" stopIfTrue="1">
      <formula>$H$19="左"</formula>
    </cfRule>
  </conditionalFormatting>
  <conditionalFormatting sqref="P20">
    <cfRule type="expression" priority="4" dxfId="13" stopIfTrue="1">
      <formula>$H$19="左"</formula>
    </cfRule>
  </conditionalFormatting>
  <conditionalFormatting sqref="S20">
    <cfRule type="expression" priority="3" dxfId="10" stopIfTrue="1">
      <formula>$H$19="左"</formula>
    </cfRule>
  </conditionalFormatting>
  <conditionalFormatting sqref="V20">
    <cfRule type="expression" priority="2" dxfId="10" stopIfTrue="1">
      <formula>$H$19="左"</formula>
    </cfRule>
  </conditionalFormatting>
  <conditionalFormatting sqref="Y20">
    <cfRule type="expression" priority="1" dxfId="10" stopIfTrue="1">
      <formula>$H$19="左"</formula>
    </cfRule>
  </conditionalFormatting>
  <dataValidations count="17">
    <dataValidation type="whole" allowBlank="1" showInputMessage="1" showErrorMessage="1" errorTitle="入力エラー" error="1～７の数字を入れてください。" imeMode="off" sqref="J23:S40">
      <formula1>1</formula1>
      <formula2>7</formula2>
    </dataValidation>
    <dataValidation errorStyle="warning" type="whole" allowBlank="1" showInputMessage="1" showErrorMessage="1" errorTitle="入力チェック" error="1～6の数値で入力してください。" imeMode="off" sqref="M20:M21 P20:P21 S20:S21 V20:V21 Y20:Y21 J20:J21">
      <formula1>1</formula1>
      <formula2>6</formula2>
    </dataValidation>
    <dataValidation allowBlank="1" showInputMessage="1" showErrorMessage="1" imeMode="off" sqref="U4:V4 U5 W5:AH5"/>
    <dataValidation type="list" allowBlank="1" showInputMessage="1" showErrorMessage="1" sqref="H15:Y16">
      <formula1>"不要,要"</formula1>
    </dataValidation>
    <dataValidation type="list" allowBlank="1" showInputMessage="1" showErrorMessage="1" sqref="H19:Y19">
      <formula1>"左,右,両側"</formula1>
    </dataValidation>
    <dataValidation allowBlank="1" showInputMessage="1" showErrorMessage="1" imeMode="hiragana" sqref="G65:AV66 B46 G43:AV45"/>
    <dataValidation type="list" allowBlank="1" showInputMessage="1" showErrorMessage="1" sqref="AE8:AV13">
      <formula1>"無,有,不明"</formula1>
    </dataValidation>
    <dataValidation type="list" allowBlank="1" showInputMessage="1" sqref="L14:P14 U14:Y14">
      <formula1>装具</formula1>
    </dataValidation>
    <dataValidation type="list" allowBlank="1" showInputMessage="1" sqref="AE18:AV18">
      <formula1>"総合事業,未申請,申請中,要支援１,要支援１+総合事業,要支援２,要支援２+総合事業,要介護１,要介護２,要介護３,要介護４,要介護５"</formula1>
    </dataValidation>
    <dataValidation type="date" operator="greaterThanOrEqual" allowBlank="1" showInputMessage="1" showErrorMessage="1" errorTitle="入力注意" error="入力された日付が不正です。&#10;" sqref="AM67:AT68 K4:T4">
      <formula1>39630</formula1>
    </dataValidation>
    <dataValidation type="list" allowBlank="1" showInputMessage="1" showErrorMessage="1" sqref="H7:Y7">
      <formula1>生活行動範囲</formula1>
    </dataValidation>
    <dataValidation type="list" allowBlank="1" showInputMessage="1" showErrorMessage="1" sqref="H8:Y13 H17:Y17">
      <formula1>"自立,介助,未実施"</formula1>
    </dataValidation>
    <dataValidation type="list" allowBlank="1" showInputMessage="1" showErrorMessage="1" sqref="H14:K14 Q14:T14">
      <formula1>歩行補助具</formula1>
    </dataValidation>
    <dataValidation type="list" allowBlank="1" showInputMessage="1" showErrorMessage="1" sqref="H18:Y18">
      <formula1>"あり,なし"</formula1>
    </dataValidation>
    <dataValidation type="list" allowBlank="1" showInputMessage="1" showErrorMessage="1" sqref="AE7:AV7">
      <formula1>"無,有,不明"</formula1>
    </dataValidation>
    <dataValidation type="list" allowBlank="1" showInputMessage="1" showErrorMessage="1" sqref="AE14:AV16">
      <formula1>"無,有"</formula1>
    </dataValidation>
    <dataValidation type="date" operator="greaterThanOrEqual" allowBlank="1" showInputMessage="1" showErrorMessage="1" errorTitle="入力注意" error="入力された日付形式が不正か、&#10;発症日より前の日付です。&#10;" sqref="AI5:AR5 K5:T5">
      <formula1>$R$3</formula1>
    </dataValidation>
  </dataValidations>
  <printOptions/>
  <pageMargins left="0.7086614173228347" right="0.15748031496062992" top="0.27" bottom="0.15748031496062992" header="0.2" footer="0.17"/>
  <pageSetup fitToHeight="1" fitToWidth="1" horizontalDpi="600" verticalDpi="600" orientation="portrait" paperSize="9" scale="77" r:id="rId3"/>
  <headerFooter alignWithMargins="0">
    <oddHeader>&amp;C
</oddHeader>
  </headerFooter>
  <legacyDrawing r:id="rId2"/>
</worksheet>
</file>

<file path=xl/worksheets/sheet5.xml><?xml version="1.0" encoding="utf-8"?>
<worksheet xmlns="http://schemas.openxmlformats.org/spreadsheetml/2006/main" xmlns:r="http://schemas.openxmlformats.org/officeDocument/2006/relationships">
  <sheetPr codeName="Sheet2">
    <pageSetUpPr fitToPage="1"/>
  </sheetPr>
  <dimension ref="B2:DO78"/>
  <sheetViews>
    <sheetView zoomScalePageLayoutView="0" workbookViewId="0" topLeftCell="A1">
      <selection activeCell="B3" sqref="B3:D3"/>
    </sheetView>
  </sheetViews>
  <sheetFormatPr defaultColWidth="12.125" defaultRowHeight="18" customHeight="1"/>
  <cols>
    <col min="1" max="1" width="3.375" style="12" customWidth="1"/>
    <col min="2" max="2" width="5.00390625" style="11" customWidth="1"/>
    <col min="3" max="3" width="14.125" style="12" customWidth="1"/>
    <col min="4" max="4" width="21.125" style="12" customWidth="1"/>
    <col min="5" max="13" width="1.75390625" style="12" customWidth="1"/>
    <col min="14" max="18" width="2.125" style="12" customWidth="1"/>
    <col min="19" max="31" width="1.75390625" style="12" customWidth="1"/>
    <col min="32" max="36" width="2.125" style="12" customWidth="1"/>
    <col min="37" max="49" width="1.75390625" style="12" customWidth="1"/>
    <col min="50" max="54" width="2.125" style="12" customWidth="1"/>
    <col min="55" max="70" width="1.75390625" style="12" customWidth="1"/>
    <col min="71" max="71" width="2.625" style="12" customWidth="1"/>
    <col min="72" max="76" width="1.75390625" style="12" customWidth="1"/>
    <col min="77" max="80" width="1.625" style="12" customWidth="1"/>
    <col min="81" max="101" width="12.875" style="12" customWidth="1"/>
    <col min="102" max="104" width="12.125" style="12" customWidth="1"/>
    <col min="105" max="105" width="6.75390625" style="12" bestFit="1" customWidth="1"/>
    <col min="106" max="106" width="8.50390625" style="12" bestFit="1" customWidth="1"/>
    <col min="107" max="107" width="7.00390625" style="12" customWidth="1"/>
    <col min="108" max="108" width="8.625" style="12" customWidth="1"/>
    <col min="109" max="109" width="8.875" style="12" customWidth="1"/>
    <col min="110" max="119" width="12.125" style="12" customWidth="1"/>
    <col min="120" max="120" width="18.25390625" style="12" bestFit="1" customWidth="1"/>
    <col min="121" max="121" width="7.00390625" style="12" bestFit="1" customWidth="1"/>
    <col min="122" max="122" width="14.75390625" style="12" bestFit="1" customWidth="1"/>
    <col min="123" max="123" width="7.25390625" style="12" customWidth="1"/>
    <col min="124" max="124" width="14.75390625" style="12" bestFit="1" customWidth="1"/>
    <col min="125" max="125" width="7.25390625" style="12" customWidth="1"/>
    <col min="126" max="127" width="12.125" style="12" customWidth="1"/>
    <col min="128" max="128" width="85.00390625" style="12" customWidth="1"/>
    <col min="129" max="16384" width="12.125" style="12" customWidth="1"/>
  </cols>
  <sheetData>
    <row r="1" ht="18" customHeight="1" thickBot="1"/>
    <row r="2" spans="2:76" ht="21" customHeight="1">
      <c r="B2" s="124"/>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449"/>
      <c r="AP2" s="449"/>
      <c r="AQ2" s="449"/>
      <c r="AR2" s="449"/>
      <c r="AS2" s="449"/>
      <c r="AT2" s="449"/>
      <c r="AU2" s="449"/>
      <c r="AV2" s="449"/>
      <c r="AW2" s="449"/>
      <c r="AX2" s="449"/>
      <c r="AY2" s="449"/>
      <c r="AZ2" s="449"/>
      <c r="BA2" s="449"/>
      <c r="BB2" s="125"/>
      <c r="BC2" s="2072" t="s">
        <v>44</v>
      </c>
      <c r="BD2" s="2073"/>
      <c r="BE2" s="2073"/>
      <c r="BF2" s="2073"/>
      <c r="BG2" s="2073"/>
      <c r="BH2" s="2073"/>
      <c r="BI2" s="2074"/>
      <c r="BJ2" s="2081">
        <f>IF('基本情報'!N10="","",'基本情報'!N10)</f>
      </c>
      <c r="BK2" s="2081"/>
      <c r="BL2" s="2081"/>
      <c r="BM2" s="2081"/>
      <c r="BN2" s="2081"/>
      <c r="BO2" s="2081"/>
      <c r="BP2" s="2081"/>
      <c r="BQ2" s="2081"/>
      <c r="BR2" s="2081"/>
      <c r="BS2" s="2081"/>
      <c r="BT2" s="2081"/>
      <c r="BU2" s="2081"/>
      <c r="BV2" s="2073" t="s">
        <v>1098</v>
      </c>
      <c r="BW2" s="2073"/>
      <c r="BX2" s="2074"/>
    </row>
    <row r="3" spans="2:103" ht="30" customHeight="1" thickBot="1">
      <c r="B3" s="1968" t="s">
        <v>45</v>
      </c>
      <c r="C3" s="1968"/>
      <c r="D3" s="1968"/>
      <c r="E3" s="126"/>
      <c r="F3" s="125"/>
      <c r="G3" s="125"/>
      <c r="H3" s="2071" t="s">
        <v>1772</v>
      </c>
      <c r="I3" s="2071"/>
      <c r="J3" s="2071"/>
      <c r="K3" s="2071"/>
      <c r="L3" s="2071"/>
      <c r="M3" s="2071"/>
      <c r="N3" s="2071"/>
      <c r="O3" s="2071"/>
      <c r="P3" s="2071"/>
      <c r="Q3" s="2071"/>
      <c r="R3" s="2071"/>
      <c r="S3" s="2071"/>
      <c r="T3" s="2071"/>
      <c r="U3" s="2071"/>
      <c r="V3" s="2071"/>
      <c r="W3" s="2071"/>
      <c r="X3" s="2071"/>
      <c r="Y3" s="2071"/>
      <c r="Z3" s="2071"/>
      <c r="AA3" s="2071"/>
      <c r="AB3" s="2071"/>
      <c r="AC3" s="2071"/>
      <c r="AD3" s="2071"/>
      <c r="AE3" s="2071"/>
      <c r="AF3" s="2071"/>
      <c r="AG3" s="2071"/>
      <c r="AH3" s="2071"/>
      <c r="AI3" s="2071"/>
      <c r="AJ3" s="2071"/>
      <c r="AK3" s="2071"/>
      <c r="AL3" s="2071"/>
      <c r="AM3" s="2071"/>
      <c r="AN3" s="2071"/>
      <c r="AO3" s="133"/>
      <c r="AP3" s="133"/>
      <c r="AQ3" s="133"/>
      <c r="AR3" s="127"/>
      <c r="AS3" s="128"/>
      <c r="AT3" s="128"/>
      <c r="AU3" s="128"/>
      <c r="AV3" s="128"/>
      <c r="AW3" s="128"/>
      <c r="AX3" s="128"/>
      <c r="AY3" s="128"/>
      <c r="AZ3" s="128"/>
      <c r="BA3" s="128"/>
      <c r="BB3" s="128"/>
      <c r="BC3" s="2075"/>
      <c r="BD3" s="2076"/>
      <c r="BE3" s="2076"/>
      <c r="BF3" s="2076"/>
      <c r="BG3" s="2076"/>
      <c r="BH3" s="2076"/>
      <c r="BI3" s="2077"/>
      <c r="BJ3" s="2082"/>
      <c r="BK3" s="2082"/>
      <c r="BL3" s="2082"/>
      <c r="BM3" s="2082"/>
      <c r="BN3" s="2082"/>
      <c r="BO3" s="2082"/>
      <c r="BP3" s="2082"/>
      <c r="BQ3" s="2082"/>
      <c r="BR3" s="2082"/>
      <c r="BS3" s="2082"/>
      <c r="BT3" s="2082"/>
      <c r="BU3" s="2082"/>
      <c r="BV3" s="2083"/>
      <c r="BW3" s="2083"/>
      <c r="BX3" s="2084"/>
      <c r="CC3" s="175"/>
      <c r="CY3" s="13"/>
    </row>
    <row r="4" spans="2:76" ht="37.5" customHeight="1">
      <c r="B4" s="493"/>
      <c r="C4" s="494"/>
      <c r="D4" s="495"/>
      <c r="E4" s="2078" t="s">
        <v>1008</v>
      </c>
      <c r="F4" s="2079"/>
      <c r="G4" s="2079"/>
      <c r="H4" s="2079"/>
      <c r="I4" s="2079"/>
      <c r="J4" s="2079"/>
      <c r="K4" s="2079"/>
      <c r="L4" s="2079"/>
      <c r="M4" s="2079"/>
      <c r="N4" s="2079"/>
      <c r="O4" s="2079"/>
      <c r="P4" s="2079"/>
      <c r="Q4" s="2079"/>
      <c r="R4" s="2079"/>
      <c r="S4" s="2079"/>
      <c r="T4" s="2079"/>
      <c r="U4" s="2079"/>
      <c r="V4" s="2080"/>
      <c r="W4" s="2078" t="s">
        <v>46</v>
      </c>
      <c r="X4" s="2079"/>
      <c r="Y4" s="2079"/>
      <c r="Z4" s="2079"/>
      <c r="AA4" s="2079"/>
      <c r="AB4" s="2079"/>
      <c r="AC4" s="2079"/>
      <c r="AD4" s="2079"/>
      <c r="AE4" s="2079"/>
      <c r="AF4" s="2079"/>
      <c r="AG4" s="2079"/>
      <c r="AH4" s="2079"/>
      <c r="AI4" s="2079"/>
      <c r="AJ4" s="2079"/>
      <c r="AK4" s="2079"/>
      <c r="AL4" s="2079"/>
      <c r="AM4" s="2079"/>
      <c r="AN4" s="2080"/>
      <c r="AO4" s="2078" t="s">
        <v>447</v>
      </c>
      <c r="AP4" s="2079"/>
      <c r="AQ4" s="2079"/>
      <c r="AR4" s="2079"/>
      <c r="AS4" s="2079"/>
      <c r="AT4" s="2079"/>
      <c r="AU4" s="2079"/>
      <c r="AV4" s="2079"/>
      <c r="AW4" s="2079"/>
      <c r="AX4" s="2079"/>
      <c r="AY4" s="2079"/>
      <c r="AZ4" s="2079"/>
      <c r="BA4" s="2079"/>
      <c r="BB4" s="2079"/>
      <c r="BC4" s="2079"/>
      <c r="BD4" s="2079"/>
      <c r="BE4" s="2079"/>
      <c r="BF4" s="2080"/>
      <c r="BG4" s="2078" t="s">
        <v>1610</v>
      </c>
      <c r="BH4" s="2079"/>
      <c r="BI4" s="2079"/>
      <c r="BJ4" s="2079"/>
      <c r="BK4" s="2079"/>
      <c r="BL4" s="2079"/>
      <c r="BM4" s="2079"/>
      <c r="BN4" s="2079"/>
      <c r="BO4" s="2079"/>
      <c r="BP4" s="2079"/>
      <c r="BQ4" s="2079"/>
      <c r="BR4" s="2079"/>
      <c r="BS4" s="2079"/>
      <c r="BT4" s="2079"/>
      <c r="BU4" s="2079"/>
      <c r="BV4" s="2079"/>
      <c r="BW4" s="2079"/>
      <c r="BX4" s="2080"/>
    </row>
    <row r="5" spans="2:97" ht="19.5" customHeight="1" thickBot="1">
      <c r="B5" s="496"/>
      <c r="C5" s="1972" t="s">
        <v>1617</v>
      </c>
      <c r="D5" s="1973"/>
      <c r="E5" s="2047"/>
      <c r="F5" s="2048"/>
      <c r="G5" s="2048"/>
      <c r="H5" s="2058"/>
      <c r="I5" s="2058"/>
      <c r="J5" s="2058"/>
      <c r="K5" s="2058"/>
      <c r="L5" s="2058"/>
      <c r="M5" s="2058"/>
      <c r="N5" s="2058"/>
      <c r="O5" s="2058"/>
      <c r="P5" s="2058"/>
      <c r="Q5" s="2058"/>
      <c r="R5" s="2058"/>
      <c r="S5" s="2058"/>
      <c r="T5" s="2058"/>
      <c r="U5" s="2049"/>
      <c r="V5" s="2050"/>
      <c r="W5" s="2047"/>
      <c r="X5" s="2048"/>
      <c r="Y5" s="2048"/>
      <c r="Z5" s="2058"/>
      <c r="AA5" s="2058"/>
      <c r="AB5" s="2058"/>
      <c r="AC5" s="2058"/>
      <c r="AD5" s="2058"/>
      <c r="AE5" s="2058"/>
      <c r="AF5" s="2058"/>
      <c r="AG5" s="2058"/>
      <c r="AH5" s="2058"/>
      <c r="AI5" s="2058"/>
      <c r="AJ5" s="2058"/>
      <c r="AK5" s="2058"/>
      <c r="AL5" s="2058"/>
      <c r="AM5" s="2049"/>
      <c r="AN5" s="2050"/>
      <c r="AO5" s="2047"/>
      <c r="AP5" s="2048"/>
      <c r="AQ5" s="2048"/>
      <c r="AR5" s="2058"/>
      <c r="AS5" s="2058"/>
      <c r="AT5" s="2058"/>
      <c r="AU5" s="2058"/>
      <c r="AV5" s="2058"/>
      <c r="AW5" s="2058"/>
      <c r="AX5" s="2058"/>
      <c r="AY5" s="2058"/>
      <c r="AZ5" s="2058"/>
      <c r="BA5" s="2058"/>
      <c r="BB5" s="2058"/>
      <c r="BC5" s="2058"/>
      <c r="BD5" s="2058"/>
      <c r="BE5" s="2049"/>
      <c r="BF5" s="2050"/>
      <c r="BG5" s="2047"/>
      <c r="BH5" s="2048"/>
      <c r="BI5" s="2048"/>
      <c r="BJ5" s="2058"/>
      <c r="BK5" s="2058"/>
      <c r="BL5" s="2058"/>
      <c r="BM5" s="2058"/>
      <c r="BN5" s="2058"/>
      <c r="BO5" s="2058"/>
      <c r="BP5" s="2058"/>
      <c r="BQ5" s="2058"/>
      <c r="BR5" s="2058"/>
      <c r="BS5" s="2058"/>
      <c r="BT5" s="2058"/>
      <c r="BU5" s="2058"/>
      <c r="BV5" s="2058"/>
      <c r="BW5" s="2049"/>
      <c r="BX5" s="2050"/>
      <c r="CE5" s="475"/>
      <c r="CF5" s="475"/>
      <c r="CG5" s="475"/>
      <c r="CH5" s="475"/>
      <c r="CI5" s="475"/>
      <c r="CJ5" s="475"/>
      <c r="CK5" s="475"/>
      <c r="CL5" s="475"/>
      <c r="CM5" s="475"/>
      <c r="CN5" s="475"/>
      <c r="CO5" s="475"/>
      <c r="CP5" s="475"/>
      <c r="CQ5" s="475"/>
      <c r="CS5" s="475"/>
    </row>
    <row r="6" spans="2:97" ht="19.5" customHeight="1">
      <c r="B6" s="1958" t="s">
        <v>47</v>
      </c>
      <c r="C6" s="497" t="s">
        <v>48</v>
      </c>
      <c r="D6" s="129" t="s">
        <v>49</v>
      </c>
      <c r="E6" s="2051"/>
      <c r="F6" s="2052"/>
      <c r="G6" s="2052"/>
      <c r="H6" s="2052"/>
      <c r="I6" s="2052"/>
      <c r="J6" s="2052"/>
      <c r="K6" s="2045" t="s">
        <v>50</v>
      </c>
      <c r="L6" s="2045"/>
      <c r="M6" s="2046"/>
      <c r="N6" s="2055"/>
      <c r="O6" s="2056"/>
      <c r="P6" s="2056"/>
      <c r="Q6" s="2056"/>
      <c r="R6" s="2056"/>
      <c r="S6" s="2056"/>
      <c r="T6" s="2045" t="s">
        <v>51</v>
      </c>
      <c r="U6" s="2045"/>
      <c r="V6" s="2057"/>
      <c r="W6" s="2051"/>
      <c r="X6" s="2052"/>
      <c r="Y6" s="2052"/>
      <c r="Z6" s="2052"/>
      <c r="AA6" s="2052"/>
      <c r="AB6" s="2052"/>
      <c r="AC6" s="2045" t="s">
        <v>50</v>
      </c>
      <c r="AD6" s="2045"/>
      <c r="AE6" s="2046"/>
      <c r="AF6" s="2055"/>
      <c r="AG6" s="2056"/>
      <c r="AH6" s="2056"/>
      <c r="AI6" s="2056"/>
      <c r="AJ6" s="2056"/>
      <c r="AK6" s="2056"/>
      <c r="AL6" s="2045" t="s">
        <v>51</v>
      </c>
      <c r="AM6" s="2045"/>
      <c r="AN6" s="2057"/>
      <c r="AO6" s="2116"/>
      <c r="AP6" s="2056"/>
      <c r="AQ6" s="2056"/>
      <c r="AR6" s="2056"/>
      <c r="AS6" s="2056"/>
      <c r="AT6" s="2056"/>
      <c r="AU6" s="2045" t="s">
        <v>50</v>
      </c>
      <c r="AV6" s="2045"/>
      <c r="AW6" s="2046"/>
      <c r="AX6" s="2055"/>
      <c r="AY6" s="2056"/>
      <c r="AZ6" s="2056"/>
      <c r="BA6" s="2056"/>
      <c r="BB6" s="2056"/>
      <c r="BC6" s="2056"/>
      <c r="BD6" s="2045" t="s">
        <v>51</v>
      </c>
      <c r="BE6" s="2045"/>
      <c r="BF6" s="2057"/>
      <c r="BG6" s="2116"/>
      <c r="BH6" s="2056"/>
      <c r="BI6" s="2056"/>
      <c r="BJ6" s="2056"/>
      <c r="BK6" s="2056"/>
      <c r="BL6" s="2056"/>
      <c r="BM6" s="2045" t="s">
        <v>50</v>
      </c>
      <c r="BN6" s="2045"/>
      <c r="BO6" s="2046"/>
      <c r="BP6" s="2055"/>
      <c r="BQ6" s="2056"/>
      <c r="BR6" s="2056"/>
      <c r="BS6" s="2056"/>
      <c r="BT6" s="2056"/>
      <c r="BU6" s="2056"/>
      <c r="BV6" s="2045" t="s">
        <v>51</v>
      </c>
      <c r="BW6" s="2045"/>
      <c r="BX6" s="2057"/>
      <c r="CD6" s="475"/>
      <c r="CE6" s="475"/>
      <c r="CF6" s="475"/>
      <c r="CG6" s="475"/>
      <c r="CH6" s="475"/>
      <c r="CI6" s="475"/>
      <c r="CJ6" s="475"/>
      <c r="CK6" s="475"/>
      <c r="CL6" s="475"/>
      <c r="CM6" s="475"/>
      <c r="CN6" s="475"/>
      <c r="CO6" s="475"/>
      <c r="CP6" s="475"/>
      <c r="CQ6" s="475"/>
      <c r="CR6" s="475"/>
      <c r="CS6" s="475"/>
    </row>
    <row r="7" spans="2:97" ht="19.5" customHeight="1">
      <c r="B7" s="1959"/>
      <c r="C7" s="498"/>
      <c r="D7" s="130" t="s">
        <v>1605</v>
      </c>
      <c r="E7" s="1974" t="s">
        <v>52</v>
      </c>
      <c r="F7" s="1975"/>
      <c r="G7" s="1976">
        <f>IF(OR(E6="",N6=""),"",N6/(E6*E6/10000))</f>
      </c>
      <c r="H7" s="1976"/>
      <c r="I7" s="1976"/>
      <c r="J7" s="1977"/>
      <c r="K7" s="2053" t="s">
        <v>1543</v>
      </c>
      <c r="L7" s="2054"/>
      <c r="M7" s="2054"/>
      <c r="N7" s="2054"/>
      <c r="O7" s="2054"/>
      <c r="P7" s="1976">
        <f>IF(E6="","",22*(E6*E6/10000))</f>
      </c>
      <c r="Q7" s="1976"/>
      <c r="R7" s="1976"/>
      <c r="S7" s="1976"/>
      <c r="T7" s="1953" t="s">
        <v>51</v>
      </c>
      <c r="U7" s="1953"/>
      <c r="V7" s="1954"/>
      <c r="W7" s="1974" t="s">
        <v>52</v>
      </c>
      <c r="X7" s="1975"/>
      <c r="Y7" s="1976">
        <f>IF(OR(W6="",AF6=""),"",AF6/(W6*W6/10000))</f>
      </c>
      <c r="Z7" s="1976"/>
      <c r="AA7" s="1976"/>
      <c r="AB7" s="1977"/>
      <c r="AC7" s="2053" t="s">
        <v>1543</v>
      </c>
      <c r="AD7" s="2054"/>
      <c r="AE7" s="2054"/>
      <c r="AF7" s="2054"/>
      <c r="AG7" s="2054"/>
      <c r="AH7" s="1976">
        <f>IF(W6="","",22*(W6*W6/10000))</f>
      </c>
      <c r="AI7" s="1976"/>
      <c r="AJ7" s="1976"/>
      <c r="AK7" s="1976"/>
      <c r="AL7" s="1953" t="s">
        <v>51</v>
      </c>
      <c r="AM7" s="1953"/>
      <c r="AN7" s="1954"/>
      <c r="AO7" s="1974" t="s">
        <v>52</v>
      </c>
      <c r="AP7" s="1975"/>
      <c r="AQ7" s="1976">
        <f>IF(OR(AO6="",AX6=""),"",AX6/(AO6*AO6/10000))</f>
      </c>
      <c r="AR7" s="1976"/>
      <c r="AS7" s="1976"/>
      <c r="AT7" s="1977"/>
      <c r="AU7" s="2053" t="s">
        <v>1543</v>
      </c>
      <c r="AV7" s="2054"/>
      <c r="AW7" s="2054"/>
      <c r="AX7" s="2054"/>
      <c r="AY7" s="2054"/>
      <c r="AZ7" s="1976">
        <f>IF(AO6="","",22*(AO6*AO6/10000))</f>
      </c>
      <c r="BA7" s="1976"/>
      <c r="BB7" s="1976"/>
      <c r="BC7" s="1976"/>
      <c r="BD7" s="1953" t="s">
        <v>51</v>
      </c>
      <c r="BE7" s="1953"/>
      <c r="BF7" s="1954"/>
      <c r="BG7" s="1901" t="s">
        <v>1606</v>
      </c>
      <c r="BH7" s="1902"/>
      <c r="BI7" s="1902"/>
      <c r="BJ7" s="1902"/>
      <c r="BK7" s="1902"/>
      <c r="BL7" s="1902"/>
      <c r="BM7" s="1902"/>
      <c r="BN7" s="1902"/>
      <c r="BO7" s="1902"/>
      <c r="BP7" s="1902"/>
      <c r="BQ7" s="1902"/>
      <c r="BR7" s="1902"/>
      <c r="BS7" s="1902"/>
      <c r="BT7" s="1902"/>
      <c r="BU7" s="1902"/>
      <c r="BV7" s="1902"/>
      <c r="BW7" s="1902"/>
      <c r="BX7" s="1903"/>
      <c r="CD7" s="475"/>
      <c r="CE7" s="475"/>
      <c r="CF7" s="475"/>
      <c r="CG7" s="475"/>
      <c r="CH7" s="475"/>
      <c r="CI7" s="475"/>
      <c r="CJ7" s="475"/>
      <c r="CK7" s="475"/>
      <c r="CL7" s="475"/>
      <c r="CM7" s="475"/>
      <c r="CN7" s="475"/>
      <c r="CO7" s="475"/>
      <c r="CP7" s="475"/>
      <c r="CQ7" s="475"/>
      <c r="CR7" s="475"/>
      <c r="CS7" s="475"/>
    </row>
    <row r="8" spans="2:115" ht="19.5" customHeight="1">
      <c r="B8" s="1959"/>
      <c r="C8" s="498"/>
      <c r="D8" s="131" t="s">
        <v>1676</v>
      </c>
      <c r="E8" s="2121" t="s">
        <v>1510</v>
      </c>
      <c r="F8" s="1953"/>
      <c r="G8" s="1953"/>
      <c r="H8" s="2115"/>
      <c r="I8" s="2115"/>
      <c r="J8" s="2115"/>
      <c r="K8" s="2113" t="s">
        <v>1677</v>
      </c>
      <c r="L8" s="2113"/>
      <c r="M8" s="2113"/>
      <c r="N8" s="2114" t="s">
        <v>1509</v>
      </c>
      <c r="O8" s="2113"/>
      <c r="P8" s="2113"/>
      <c r="Q8" s="2115"/>
      <c r="R8" s="2115"/>
      <c r="S8" s="2115"/>
      <c r="T8" s="2113" t="s">
        <v>1677</v>
      </c>
      <c r="U8" s="2113"/>
      <c r="V8" s="2113"/>
      <c r="W8" s="2112" t="s">
        <v>1510</v>
      </c>
      <c r="X8" s="2113"/>
      <c r="Y8" s="2113"/>
      <c r="Z8" s="2115"/>
      <c r="AA8" s="2115"/>
      <c r="AB8" s="2115"/>
      <c r="AC8" s="2113" t="s">
        <v>1677</v>
      </c>
      <c r="AD8" s="2113"/>
      <c r="AE8" s="2113"/>
      <c r="AF8" s="2114" t="s">
        <v>1509</v>
      </c>
      <c r="AG8" s="2113"/>
      <c r="AH8" s="2113"/>
      <c r="AI8" s="2115"/>
      <c r="AJ8" s="2115"/>
      <c r="AK8" s="2115"/>
      <c r="AL8" s="2113" t="s">
        <v>1677</v>
      </c>
      <c r="AM8" s="2113"/>
      <c r="AN8" s="2113"/>
      <c r="AO8" s="2112" t="s">
        <v>1510</v>
      </c>
      <c r="AP8" s="2113"/>
      <c r="AQ8" s="2113"/>
      <c r="AR8" s="2115"/>
      <c r="AS8" s="2115"/>
      <c r="AT8" s="2115"/>
      <c r="AU8" s="2113" t="s">
        <v>1677</v>
      </c>
      <c r="AV8" s="2113"/>
      <c r="AW8" s="2120"/>
      <c r="AX8" s="2114" t="s">
        <v>1509</v>
      </c>
      <c r="AY8" s="2113"/>
      <c r="AZ8" s="2113"/>
      <c r="BA8" s="2115"/>
      <c r="BB8" s="2115"/>
      <c r="BC8" s="2115"/>
      <c r="BD8" s="1953" t="s">
        <v>1677</v>
      </c>
      <c r="BE8" s="1953"/>
      <c r="BF8" s="1954"/>
      <c r="BG8" s="1904"/>
      <c r="BH8" s="1905"/>
      <c r="BI8" s="1905"/>
      <c r="BJ8" s="1905"/>
      <c r="BK8" s="1905"/>
      <c r="BL8" s="1905"/>
      <c r="BM8" s="1905"/>
      <c r="BN8" s="1905"/>
      <c r="BO8" s="1905"/>
      <c r="BP8" s="1905"/>
      <c r="BQ8" s="1905"/>
      <c r="BR8" s="1905"/>
      <c r="BS8" s="1905"/>
      <c r="BT8" s="1905"/>
      <c r="BU8" s="1905"/>
      <c r="BV8" s="1905"/>
      <c r="BW8" s="1905"/>
      <c r="BX8" s="1906"/>
      <c r="CD8" s="475"/>
      <c r="CE8" s="475"/>
      <c r="CF8" s="475"/>
      <c r="CG8" s="475"/>
      <c r="CH8" s="475"/>
      <c r="CI8" s="475"/>
      <c r="CJ8" s="475"/>
      <c r="CK8" s="475"/>
      <c r="CL8" s="475"/>
      <c r="CM8" s="475"/>
      <c r="CN8" s="475"/>
      <c r="CO8" s="475"/>
      <c r="CP8" s="475"/>
      <c r="CQ8" s="475"/>
      <c r="CR8" s="475"/>
      <c r="CS8" s="475"/>
      <c r="CZ8"/>
      <c r="DA8"/>
      <c r="DB8"/>
      <c r="DC8"/>
      <c r="DD8"/>
      <c r="DE8"/>
      <c r="DF8"/>
      <c r="DG8"/>
      <c r="DH8"/>
      <c r="DI8"/>
      <c r="DJ8"/>
      <c r="DK8"/>
    </row>
    <row r="9" spans="2:115" ht="19.5" customHeight="1">
      <c r="B9" s="1959"/>
      <c r="C9" s="498"/>
      <c r="D9" s="131" t="s">
        <v>53</v>
      </c>
      <c r="E9" s="1955"/>
      <c r="F9" s="1956"/>
      <c r="G9" s="1956"/>
      <c r="H9" s="1956"/>
      <c r="I9" s="1956"/>
      <c r="J9" s="1956"/>
      <c r="K9" s="1956"/>
      <c r="L9" s="1956"/>
      <c r="M9" s="1956"/>
      <c r="N9" s="1956"/>
      <c r="O9" s="1956"/>
      <c r="P9" s="1956"/>
      <c r="Q9" s="1956"/>
      <c r="R9" s="1956"/>
      <c r="S9" s="1956"/>
      <c r="T9" s="1956"/>
      <c r="U9" s="1956"/>
      <c r="V9" s="1957"/>
      <c r="W9" s="1955"/>
      <c r="X9" s="1956"/>
      <c r="Y9" s="1956"/>
      <c r="Z9" s="1956"/>
      <c r="AA9" s="1956"/>
      <c r="AB9" s="1956"/>
      <c r="AC9" s="1956"/>
      <c r="AD9" s="1956"/>
      <c r="AE9" s="1956"/>
      <c r="AF9" s="1956"/>
      <c r="AG9" s="1956"/>
      <c r="AH9" s="1956"/>
      <c r="AI9" s="1956"/>
      <c r="AJ9" s="1956"/>
      <c r="AK9" s="1956"/>
      <c r="AL9" s="1956"/>
      <c r="AM9" s="1956"/>
      <c r="AN9" s="1957"/>
      <c r="AO9" s="1955"/>
      <c r="AP9" s="1956"/>
      <c r="AQ9" s="1956"/>
      <c r="AR9" s="1956"/>
      <c r="AS9" s="1956"/>
      <c r="AT9" s="1956"/>
      <c r="AU9" s="1956"/>
      <c r="AV9" s="1956"/>
      <c r="AW9" s="1956"/>
      <c r="AX9" s="1956"/>
      <c r="AY9" s="1956"/>
      <c r="AZ9" s="1956"/>
      <c r="BA9" s="1956"/>
      <c r="BB9" s="1956"/>
      <c r="BC9" s="1956"/>
      <c r="BD9" s="1956"/>
      <c r="BE9" s="1956"/>
      <c r="BF9" s="1957"/>
      <c r="BG9" s="1904"/>
      <c r="BH9" s="1905"/>
      <c r="BI9" s="1905"/>
      <c r="BJ9" s="1905"/>
      <c r="BK9" s="1905"/>
      <c r="BL9" s="1905"/>
      <c r="BM9" s="1905"/>
      <c r="BN9" s="1905"/>
      <c r="BO9" s="1905"/>
      <c r="BP9" s="1905"/>
      <c r="BQ9" s="1905"/>
      <c r="BR9" s="1905"/>
      <c r="BS9" s="1905"/>
      <c r="BT9" s="1905"/>
      <c r="BU9" s="1905"/>
      <c r="BV9" s="1905"/>
      <c r="BW9" s="1905"/>
      <c r="BX9" s="1906"/>
      <c r="CD9" s="475"/>
      <c r="CZ9"/>
      <c r="DA9"/>
      <c r="DB9"/>
      <c r="DC9"/>
      <c r="DD9"/>
      <c r="DE9"/>
      <c r="DF9"/>
      <c r="DG9"/>
      <c r="DH9"/>
      <c r="DI9"/>
      <c r="DJ9"/>
      <c r="DK9"/>
    </row>
    <row r="10" spans="2:119" ht="19.5" customHeight="1">
      <c r="B10" s="1959"/>
      <c r="C10" s="498"/>
      <c r="D10" s="130" t="s">
        <v>54</v>
      </c>
      <c r="E10" s="1969"/>
      <c r="F10" s="1970"/>
      <c r="G10" s="1970"/>
      <c r="H10" s="1970"/>
      <c r="I10" s="1970"/>
      <c r="J10" s="1970"/>
      <c r="K10" s="1970"/>
      <c r="L10" s="1970"/>
      <c r="M10" s="1970"/>
      <c r="N10" s="1970"/>
      <c r="O10" s="1970"/>
      <c r="P10" s="1970"/>
      <c r="Q10" s="1970"/>
      <c r="R10" s="1970"/>
      <c r="S10" s="1970"/>
      <c r="T10" s="1970"/>
      <c r="U10" s="1970"/>
      <c r="V10" s="1971"/>
      <c r="W10" s="1969"/>
      <c r="X10" s="1970"/>
      <c r="Y10" s="1970"/>
      <c r="Z10" s="1970"/>
      <c r="AA10" s="1970"/>
      <c r="AB10" s="1970"/>
      <c r="AC10" s="1970"/>
      <c r="AD10" s="1970"/>
      <c r="AE10" s="1970"/>
      <c r="AF10" s="1970"/>
      <c r="AG10" s="1970"/>
      <c r="AH10" s="1970"/>
      <c r="AI10" s="1970"/>
      <c r="AJ10" s="1970"/>
      <c r="AK10" s="1970"/>
      <c r="AL10" s="1970"/>
      <c r="AM10" s="1970"/>
      <c r="AN10" s="1971"/>
      <c r="AO10" s="1969"/>
      <c r="AP10" s="1970"/>
      <c r="AQ10" s="1970"/>
      <c r="AR10" s="1970"/>
      <c r="AS10" s="1970"/>
      <c r="AT10" s="1970"/>
      <c r="AU10" s="1970"/>
      <c r="AV10" s="1970"/>
      <c r="AW10" s="1970"/>
      <c r="AX10" s="1970"/>
      <c r="AY10" s="1970"/>
      <c r="AZ10" s="1970"/>
      <c r="BA10" s="1970"/>
      <c r="BB10" s="1970"/>
      <c r="BC10" s="1970"/>
      <c r="BD10" s="1970"/>
      <c r="BE10" s="1970"/>
      <c r="BF10" s="1971"/>
      <c r="BG10" s="1904"/>
      <c r="BH10" s="1905"/>
      <c r="BI10" s="1905"/>
      <c r="BJ10" s="1905"/>
      <c r="BK10" s="1905"/>
      <c r="BL10" s="1905"/>
      <c r="BM10" s="1905"/>
      <c r="BN10" s="1905"/>
      <c r="BO10" s="1905"/>
      <c r="BP10" s="1905"/>
      <c r="BQ10" s="1905"/>
      <c r="BR10" s="1905"/>
      <c r="BS10" s="1905"/>
      <c r="BT10" s="1905"/>
      <c r="BU10" s="1905"/>
      <c r="BV10" s="1905"/>
      <c r="BW10" s="1905"/>
      <c r="BX10" s="1906"/>
      <c r="CZ10"/>
      <c r="DA10"/>
      <c r="DB10"/>
      <c r="DC10"/>
      <c r="DD10"/>
      <c r="DE10"/>
      <c r="DF10"/>
      <c r="DG10"/>
      <c r="DH10"/>
      <c r="DI10"/>
      <c r="DJ10"/>
      <c r="DK10"/>
      <c r="DO10" s="12" t="b">
        <f>ISNUMBER(S19)</f>
        <v>0</v>
      </c>
    </row>
    <row r="11" spans="2:115" ht="19.5" customHeight="1">
      <c r="B11" s="1959"/>
      <c r="C11" s="498"/>
      <c r="D11" s="131" t="s">
        <v>55</v>
      </c>
      <c r="E11" s="1955"/>
      <c r="F11" s="1956"/>
      <c r="G11" s="1956"/>
      <c r="H11" s="1956"/>
      <c r="I11" s="1956"/>
      <c r="J11" s="1956"/>
      <c r="K11" s="1956"/>
      <c r="L11" s="1956"/>
      <c r="M11" s="1956"/>
      <c r="N11" s="1956"/>
      <c r="O11" s="1956"/>
      <c r="P11" s="1956"/>
      <c r="Q11" s="1956"/>
      <c r="R11" s="1956"/>
      <c r="S11" s="1956"/>
      <c r="T11" s="1956"/>
      <c r="U11" s="1956"/>
      <c r="V11" s="1957"/>
      <c r="W11" s="1955"/>
      <c r="X11" s="1956"/>
      <c r="Y11" s="1956"/>
      <c r="Z11" s="1956"/>
      <c r="AA11" s="1956"/>
      <c r="AB11" s="1956"/>
      <c r="AC11" s="1956"/>
      <c r="AD11" s="1956"/>
      <c r="AE11" s="1956"/>
      <c r="AF11" s="1956"/>
      <c r="AG11" s="1956"/>
      <c r="AH11" s="1956"/>
      <c r="AI11" s="1956"/>
      <c r="AJ11" s="1956"/>
      <c r="AK11" s="1956"/>
      <c r="AL11" s="1956"/>
      <c r="AM11" s="1956"/>
      <c r="AN11" s="1957"/>
      <c r="AO11" s="1955"/>
      <c r="AP11" s="1956"/>
      <c r="AQ11" s="1956"/>
      <c r="AR11" s="1956"/>
      <c r="AS11" s="1956"/>
      <c r="AT11" s="1956"/>
      <c r="AU11" s="1956"/>
      <c r="AV11" s="1956"/>
      <c r="AW11" s="1956"/>
      <c r="AX11" s="1956"/>
      <c r="AY11" s="1956"/>
      <c r="AZ11" s="1956"/>
      <c r="BA11" s="1956"/>
      <c r="BB11" s="1956"/>
      <c r="BC11" s="1956"/>
      <c r="BD11" s="1956"/>
      <c r="BE11" s="1956"/>
      <c r="BF11" s="1957"/>
      <c r="BG11" s="1904"/>
      <c r="BH11" s="1905"/>
      <c r="BI11" s="1905"/>
      <c r="BJ11" s="1905"/>
      <c r="BK11" s="1905"/>
      <c r="BL11" s="1905"/>
      <c r="BM11" s="1905"/>
      <c r="BN11" s="1905"/>
      <c r="BO11" s="1905"/>
      <c r="BP11" s="1905"/>
      <c r="BQ11" s="1905"/>
      <c r="BR11" s="1905"/>
      <c r="BS11" s="1905"/>
      <c r="BT11" s="1905"/>
      <c r="BU11" s="1905"/>
      <c r="BV11" s="1905"/>
      <c r="BW11" s="1905"/>
      <c r="BX11" s="1906"/>
      <c r="CD11" s="476"/>
      <c r="CZ11"/>
      <c r="DA11"/>
      <c r="DB11"/>
      <c r="DC11"/>
      <c r="DD11"/>
      <c r="DE11"/>
      <c r="DF11"/>
      <c r="DG11"/>
      <c r="DH11"/>
      <c r="DI11"/>
      <c r="DJ11"/>
      <c r="DK11"/>
    </row>
    <row r="12" spans="2:76" ht="19.5" customHeight="1" thickBot="1">
      <c r="B12" s="1959"/>
      <c r="C12" s="498"/>
      <c r="D12" s="130" t="s">
        <v>54</v>
      </c>
      <c r="E12" s="1969"/>
      <c r="F12" s="1970"/>
      <c r="G12" s="1970"/>
      <c r="H12" s="1970"/>
      <c r="I12" s="1970"/>
      <c r="J12" s="1970"/>
      <c r="K12" s="1970"/>
      <c r="L12" s="1970"/>
      <c r="M12" s="1970"/>
      <c r="N12" s="1970"/>
      <c r="O12" s="1970"/>
      <c r="P12" s="1970"/>
      <c r="Q12" s="1970"/>
      <c r="R12" s="1970"/>
      <c r="S12" s="1970"/>
      <c r="T12" s="1970"/>
      <c r="U12" s="1970"/>
      <c r="V12" s="1971"/>
      <c r="W12" s="1969"/>
      <c r="X12" s="1970"/>
      <c r="Y12" s="1970"/>
      <c r="Z12" s="1970"/>
      <c r="AA12" s="1970"/>
      <c r="AB12" s="1970"/>
      <c r="AC12" s="1970"/>
      <c r="AD12" s="1970"/>
      <c r="AE12" s="1970"/>
      <c r="AF12" s="1970"/>
      <c r="AG12" s="1970"/>
      <c r="AH12" s="1970"/>
      <c r="AI12" s="1970"/>
      <c r="AJ12" s="1970"/>
      <c r="AK12" s="1970"/>
      <c r="AL12" s="1970"/>
      <c r="AM12" s="1970"/>
      <c r="AN12" s="1971"/>
      <c r="AO12" s="1969"/>
      <c r="AP12" s="1970"/>
      <c r="AQ12" s="1970"/>
      <c r="AR12" s="1970"/>
      <c r="AS12" s="1970"/>
      <c r="AT12" s="1970"/>
      <c r="AU12" s="1970"/>
      <c r="AV12" s="1970"/>
      <c r="AW12" s="1970"/>
      <c r="AX12" s="1970"/>
      <c r="AY12" s="1970"/>
      <c r="AZ12" s="1970"/>
      <c r="BA12" s="1970"/>
      <c r="BB12" s="1970"/>
      <c r="BC12" s="1970"/>
      <c r="BD12" s="1970"/>
      <c r="BE12" s="1970"/>
      <c r="BF12" s="1971"/>
      <c r="BG12" s="1907"/>
      <c r="BH12" s="1908"/>
      <c r="BI12" s="1908"/>
      <c r="BJ12" s="1908"/>
      <c r="BK12" s="1908"/>
      <c r="BL12" s="1908"/>
      <c r="BM12" s="1908"/>
      <c r="BN12" s="1908"/>
      <c r="BO12" s="1908"/>
      <c r="BP12" s="1908"/>
      <c r="BQ12" s="1908"/>
      <c r="BR12" s="1908"/>
      <c r="BS12" s="1908"/>
      <c r="BT12" s="1908"/>
      <c r="BU12" s="1908"/>
      <c r="BV12" s="1908"/>
      <c r="BW12" s="1908"/>
      <c r="BX12" s="1909"/>
    </row>
    <row r="13" spans="2:110" ht="19.5" customHeight="1" thickBot="1" thickTop="1">
      <c r="B13" s="1959"/>
      <c r="C13" s="499"/>
      <c r="D13" s="485" t="s">
        <v>444</v>
      </c>
      <c r="E13" s="1919"/>
      <c r="F13" s="1920"/>
      <c r="G13" s="1920"/>
      <c r="H13" s="1920"/>
      <c r="I13" s="1920"/>
      <c r="J13" s="1920"/>
      <c r="K13" s="1920"/>
      <c r="L13" s="1920"/>
      <c r="M13" s="1920"/>
      <c r="N13" s="1920"/>
      <c r="O13" s="1920"/>
      <c r="P13" s="1920"/>
      <c r="Q13" s="1920"/>
      <c r="R13" s="1920"/>
      <c r="S13" s="1920"/>
      <c r="T13" s="1920"/>
      <c r="U13" s="1920"/>
      <c r="V13" s="1921"/>
      <c r="W13" s="1919"/>
      <c r="X13" s="1920"/>
      <c r="Y13" s="1920"/>
      <c r="Z13" s="1920"/>
      <c r="AA13" s="1920"/>
      <c r="AB13" s="1920"/>
      <c r="AC13" s="1920"/>
      <c r="AD13" s="1920"/>
      <c r="AE13" s="1920"/>
      <c r="AF13" s="1920"/>
      <c r="AG13" s="1920"/>
      <c r="AH13" s="1920"/>
      <c r="AI13" s="1920"/>
      <c r="AJ13" s="1920"/>
      <c r="AK13" s="1920"/>
      <c r="AL13" s="1920"/>
      <c r="AM13" s="1920"/>
      <c r="AN13" s="1921"/>
      <c r="AO13" s="1919"/>
      <c r="AP13" s="1920"/>
      <c r="AQ13" s="1920"/>
      <c r="AR13" s="1920"/>
      <c r="AS13" s="1920"/>
      <c r="AT13" s="1920"/>
      <c r="AU13" s="1920"/>
      <c r="AV13" s="1920"/>
      <c r="AW13" s="1920"/>
      <c r="AX13" s="1920"/>
      <c r="AY13" s="1920"/>
      <c r="AZ13" s="1920"/>
      <c r="BA13" s="1920"/>
      <c r="BB13" s="1920"/>
      <c r="BC13" s="1920"/>
      <c r="BD13" s="1920"/>
      <c r="BE13" s="1920"/>
      <c r="BF13" s="1921"/>
      <c r="BG13" s="1919"/>
      <c r="BH13" s="1920"/>
      <c r="BI13" s="1920"/>
      <c r="BJ13" s="1920"/>
      <c r="BK13" s="1920"/>
      <c r="BL13" s="1920"/>
      <c r="BM13" s="1920"/>
      <c r="BN13" s="1920"/>
      <c r="BO13" s="1920"/>
      <c r="BP13" s="1920"/>
      <c r="BQ13" s="1920"/>
      <c r="BR13" s="1920"/>
      <c r="BS13" s="1920"/>
      <c r="BT13" s="1920"/>
      <c r="BU13" s="1920"/>
      <c r="BV13" s="1920"/>
      <c r="BW13" s="1920"/>
      <c r="BX13" s="1921"/>
      <c r="CZ13" s="2005" t="s">
        <v>448</v>
      </c>
      <c r="DA13" s="39"/>
      <c r="DB13" s="40" t="s">
        <v>450</v>
      </c>
      <c r="DC13" s="40" t="s">
        <v>451</v>
      </c>
      <c r="DD13" s="40" t="s">
        <v>452</v>
      </c>
      <c r="DE13" s="40" t="s">
        <v>1526</v>
      </c>
      <c r="DF13" s="39"/>
    </row>
    <row r="14" spans="2:110" ht="19.5" customHeight="1" thickTop="1">
      <c r="B14" s="1959"/>
      <c r="C14" s="2122" t="s">
        <v>56</v>
      </c>
      <c r="D14" s="469" t="s">
        <v>725</v>
      </c>
      <c r="E14" s="1940"/>
      <c r="F14" s="1922"/>
      <c r="G14" s="1922"/>
      <c r="H14" s="1922"/>
      <c r="I14" s="1922"/>
      <c r="J14" s="1922"/>
      <c r="K14" s="1922"/>
      <c r="L14" s="1922"/>
      <c r="M14" s="1922"/>
      <c r="N14" s="1922"/>
      <c r="O14" s="1922"/>
      <c r="P14" s="1922"/>
      <c r="Q14" s="1922"/>
      <c r="R14" s="1922"/>
      <c r="S14" s="1922"/>
      <c r="T14" s="1922"/>
      <c r="U14" s="1922"/>
      <c r="V14" s="2003"/>
      <c r="W14" s="1940"/>
      <c r="X14" s="1922"/>
      <c r="Y14" s="1922"/>
      <c r="Z14" s="1922"/>
      <c r="AA14" s="1922"/>
      <c r="AB14" s="1922"/>
      <c r="AC14" s="1922"/>
      <c r="AD14" s="1922"/>
      <c r="AE14" s="1922"/>
      <c r="AF14" s="1922"/>
      <c r="AG14" s="1922"/>
      <c r="AH14" s="1922"/>
      <c r="AI14" s="1922"/>
      <c r="AJ14" s="1922"/>
      <c r="AK14" s="1922"/>
      <c r="AL14" s="1922"/>
      <c r="AM14" s="1922"/>
      <c r="AN14" s="2003"/>
      <c r="AO14" s="1940"/>
      <c r="AP14" s="1922"/>
      <c r="AQ14" s="1922"/>
      <c r="AR14" s="1922"/>
      <c r="AS14" s="1922"/>
      <c r="AT14" s="1922"/>
      <c r="AU14" s="1922"/>
      <c r="AV14" s="1922"/>
      <c r="AW14" s="1922"/>
      <c r="AX14" s="1922"/>
      <c r="AY14" s="1922"/>
      <c r="AZ14" s="1922"/>
      <c r="BA14" s="1922"/>
      <c r="BB14" s="1922"/>
      <c r="BC14" s="1922"/>
      <c r="BD14" s="1922"/>
      <c r="BE14" s="1922"/>
      <c r="BF14" s="2003"/>
      <c r="BG14" s="2094" t="s">
        <v>1607</v>
      </c>
      <c r="BH14" s="2095"/>
      <c r="BI14" s="2095"/>
      <c r="BJ14" s="2095"/>
      <c r="BK14" s="2095"/>
      <c r="BL14" s="2095"/>
      <c r="BM14" s="2095"/>
      <c r="BN14" s="2095"/>
      <c r="BO14" s="2095"/>
      <c r="BP14" s="2095"/>
      <c r="BQ14" s="2095"/>
      <c r="BR14" s="2095"/>
      <c r="BS14" s="2095"/>
      <c r="BT14" s="2095"/>
      <c r="BU14" s="2095"/>
      <c r="BV14" s="2095"/>
      <c r="BW14" s="2095"/>
      <c r="BX14" s="2096"/>
      <c r="CU14" s="186" t="s">
        <v>786</v>
      </c>
      <c r="CZ14" s="2005"/>
      <c r="DA14" s="39" t="s">
        <v>449</v>
      </c>
      <c r="DB14" s="39">
        <f>IF(E13="",0,1)</f>
        <v>0</v>
      </c>
      <c r="DC14" s="39">
        <f>IF(W13="",0,1)</f>
        <v>0</v>
      </c>
      <c r="DD14" s="39">
        <f>IF(AO13="",0,1)</f>
        <v>0</v>
      </c>
      <c r="DE14" s="39">
        <f>IF(BG13="",0,1)</f>
        <v>0</v>
      </c>
      <c r="DF14" s="39">
        <f>SUM(DB14:DE14)</f>
        <v>0</v>
      </c>
    </row>
    <row r="15" spans="2:110" ht="19.5" customHeight="1">
      <c r="B15" s="1959"/>
      <c r="C15" s="2122"/>
      <c r="D15" s="143" t="s">
        <v>57</v>
      </c>
      <c r="E15" s="2127"/>
      <c r="F15" s="2128"/>
      <c r="G15" s="2128"/>
      <c r="H15" s="2128"/>
      <c r="I15" s="2128"/>
      <c r="J15" s="2128"/>
      <c r="K15" s="2128"/>
      <c r="L15" s="2128"/>
      <c r="M15" s="2128"/>
      <c r="N15" s="2128"/>
      <c r="O15" s="2128"/>
      <c r="P15" s="2128"/>
      <c r="Q15" s="2128"/>
      <c r="R15" s="2128"/>
      <c r="S15" s="2043" t="s">
        <v>58</v>
      </c>
      <c r="T15" s="2043"/>
      <c r="U15" s="2043"/>
      <c r="V15" s="2044"/>
      <c r="W15" s="1886"/>
      <c r="X15" s="1887"/>
      <c r="Y15" s="1887"/>
      <c r="Z15" s="1887"/>
      <c r="AA15" s="1887"/>
      <c r="AB15" s="1887"/>
      <c r="AC15" s="1887"/>
      <c r="AD15" s="1887"/>
      <c r="AE15" s="1887"/>
      <c r="AF15" s="1887"/>
      <c r="AG15" s="1887"/>
      <c r="AH15" s="1887"/>
      <c r="AI15" s="1887"/>
      <c r="AJ15" s="1887"/>
      <c r="AK15" s="2043" t="s">
        <v>58</v>
      </c>
      <c r="AL15" s="2043"/>
      <c r="AM15" s="2043"/>
      <c r="AN15" s="2044"/>
      <c r="AO15" s="1886"/>
      <c r="AP15" s="1887"/>
      <c r="AQ15" s="1887"/>
      <c r="AR15" s="1887"/>
      <c r="AS15" s="1887"/>
      <c r="AT15" s="1887"/>
      <c r="AU15" s="1887"/>
      <c r="AV15" s="1887"/>
      <c r="AW15" s="1887"/>
      <c r="AX15" s="1887"/>
      <c r="AY15" s="1887"/>
      <c r="AZ15" s="1887"/>
      <c r="BA15" s="1887"/>
      <c r="BB15" s="1887"/>
      <c r="BC15" s="2043" t="s">
        <v>58</v>
      </c>
      <c r="BD15" s="2043"/>
      <c r="BE15" s="2043"/>
      <c r="BF15" s="2044"/>
      <c r="BG15" s="1904"/>
      <c r="BH15" s="1905"/>
      <c r="BI15" s="1905"/>
      <c r="BJ15" s="1905"/>
      <c r="BK15" s="1905"/>
      <c r="BL15" s="1905"/>
      <c r="BM15" s="1905"/>
      <c r="BN15" s="1905"/>
      <c r="BO15" s="1905"/>
      <c r="BP15" s="1905"/>
      <c r="BQ15" s="1905"/>
      <c r="BR15" s="1905"/>
      <c r="BS15" s="1905"/>
      <c r="BT15" s="1905"/>
      <c r="BU15" s="1905"/>
      <c r="BV15" s="1905"/>
      <c r="BW15" s="1905"/>
      <c r="BX15" s="1906"/>
      <c r="CU15" s="187" t="s">
        <v>787</v>
      </c>
      <c r="CZ15" s="2005"/>
      <c r="DA15" s="39" t="s">
        <v>453</v>
      </c>
      <c r="DB15" s="39">
        <f>IF(E17="",0,1)</f>
        <v>0</v>
      </c>
      <c r="DC15" s="39">
        <f>IF(W17="",0,1)</f>
        <v>0</v>
      </c>
      <c r="DD15" s="39">
        <f>IF(AO17="",0,1)</f>
        <v>0</v>
      </c>
      <c r="DE15" s="39">
        <f>IF(BG17="",0,1)</f>
        <v>0</v>
      </c>
      <c r="DF15" s="39">
        <f aca="true" t="shared" si="0" ref="DF15:DF20">SUM(DB15:DE15)</f>
        <v>0</v>
      </c>
    </row>
    <row r="16" spans="2:110" ht="19.5" customHeight="1" thickBot="1">
      <c r="B16" s="1959"/>
      <c r="C16" s="2122"/>
      <c r="D16" s="470" t="s">
        <v>59</v>
      </c>
      <c r="E16" s="2041"/>
      <c r="F16" s="2042"/>
      <c r="G16" s="2042"/>
      <c r="H16" s="2042"/>
      <c r="I16" s="2042"/>
      <c r="J16" s="2042"/>
      <c r="K16" s="2042"/>
      <c r="L16" s="2042"/>
      <c r="M16" s="2042"/>
      <c r="N16" s="2042"/>
      <c r="O16" s="2042"/>
      <c r="P16" s="2042"/>
      <c r="Q16" s="2042"/>
      <c r="R16" s="2042"/>
      <c r="S16" s="2011" t="s">
        <v>62</v>
      </c>
      <c r="T16" s="2011"/>
      <c r="U16" s="2011"/>
      <c r="V16" s="2012"/>
      <c r="W16" s="2013"/>
      <c r="X16" s="2014"/>
      <c r="Y16" s="2014"/>
      <c r="Z16" s="2014"/>
      <c r="AA16" s="2014"/>
      <c r="AB16" s="2014"/>
      <c r="AC16" s="2014"/>
      <c r="AD16" s="2014"/>
      <c r="AE16" s="2014"/>
      <c r="AF16" s="2014"/>
      <c r="AG16" s="2014"/>
      <c r="AH16" s="2014"/>
      <c r="AI16" s="2014"/>
      <c r="AJ16" s="2014"/>
      <c r="AK16" s="2011" t="s">
        <v>62</v>
      </c>
      <c r="AL16" s="2011"/>
      <c r="AM16" s="2011"/>
      <c r="AN16" s="2012"/>
      <c r="AO16" s="2013"/>
      <c r="AP16" s="2014"/>
      <c r="AQ16" s="2014"/>
      <c r="AR16" s="2014"/>
      <c r="AS16" s="2014"/>
      <c r="AT16" s="2014"/>
      <c r="AU16" s="2014"/>
      <c r="AV16" s="2014"/>
      <c r="AW16" s="2014"/>
      <c r="AX16" s="2014"/>
      <c r="AY16" s="2014"/>
      <c r="AZ16" s="2014"/>
      <c r="BA16" s="2014"/>
      <c r="BB16" s="2014"/>
      <c r="BC16" s="2011" t="s">
        <v>63</v>
      </c>
      <c r="BD16" s="2011"/>
      <c r="BE16" s="2011"/>
      <c r="BF16" s="2012"/>
      <c r="BG16" s="1904"/>
      <c r="BH16" s="1905"/>
      <c r="BI16" s="1905"/>
      <c r="BJ16" s="1905"/>
      <c r="BK16" s="1905"/>
      <c r="BL16" s="1905"/>
      <c r="BM16" s="1905"/>
      <c r="BN16" s="1905"/>
      <c r="BO16" s="1905"/>
      <c r="BP16" s="1905"/>
      <c r="BQ16" s="1905"/>
      <c r="BR16" s="1905"/>
      <c r="BS16" s="1905"/>
      <c r="BT16" s="1905"/>
      <c r="BU16" s="1905"/>
      <c r="BV16" s="1905"/>
      <c r="BW16" s="1905"/>
      <c r="BX16" s="1906"/>
      <c r="CU16" s="186" t="s">
        <v>788</v>
      </c>
      <c r="CX16"/>
      <c r="CY16"/>
      <c r="CZ16" s="2005"/>
      <c r="DA16" s="39" t="s">
        <v>454</v>
      </c>
      <c r="DB16" s="39">
        <f>IF(E26="",0,1)</f>
        <v>0</v>
      </c>
      <c r="DC16" s="39">
        <f>IF(W26="",0,1)</f>
        <v>0</v>
      </c>
      <c r="DD16" s="39">
        <f>IF(AO26="",0,1)</f>
        <v>0</v>
      </c>
      <c r="DE16" s="39">
        <f>IF(BG26="",0,1)</f>
        <v>0</v>
      </c>
      <c r="DF16" s="39">
        <f t="shared" si="0"/>
        <v>0</v>
      </c>
    </row>
    <row r="17" spans="2:116" ht="19.5" customHeight="1" thickBot="1" thickTop="1">
      <c r="B17" s="1960"/>
      <c r="C17" s="2123"/>
      <c r="D17" s="486" t="s">
        <v>446</v>
      </c>
      <c r="E17" s="1987"/>
      <c r="F17" s="1898"/>
      <c r="G17" s="1898"/>
      <c r="H17" s="1898"/>
      <c r="I17" s="1898"/>
      <c r="J17" s="1898"/>
      <c r="K17" s="1898"/>
      <c r="L17" s="1898"/>
      <c r="M17" s="1898"/>
      <c r="N17" s="1898"/>
      <c r="O17" s="1898"/>
      <c r="P17" s="1898"/>
      <c r="Q17" s="1898"/>
      <c r="R17" s="1898"/>
      <c r="S17" s="1898"/>
      <c r="T17" s="1898"/>
      <c r="U17" s="1898"/>
      <c r="V17" s="1899"/>
      <c r="W17" s="1987"/>
      <c r="X17" s="1898"/>
      <c r="Y17" s="1898"/>
      <c r="Z17" s="1898"/>
      <c r="AA17" s="1898"/>
      <c r="AB17" s="1898"/>
      <c r="AC17" s="1898"/>
      <c r="AD17" s="1898"/>
      <c r="AE17" s="1898"/>
      <c r="AF17" s="1898"/>
      <c r="AG17" s="1898"/>
      <c r="AH17" s="1898"/>
      <c r="AI17" s="1898"/>
      <c r="AJ17" s="1898"/>
      <c r="AK17" s="1898"/>
      <c r="AL17" s="1898"/>
      <c r="AM17" s="1898"/>
      <c r="AN17" s="1899"/>
      <c r="AO17" s="1987"/>
      <c r="AP17" s="1898"/>
      <c r="AQ17" s="1898"/>
      <c r="AR17" s="1898"/>
      <c r="AS17" s="1898"/>
      <c r="AT17" s="1898"/>
      <c r="AU17" s="1898"/>
      <c r="AV17" s="1898"/>
      <c r="AW17" s="1898"/>
      <c r="AX17" s="1898"/>
      <c r="AY17" s="1898"/>
      <c r="AZ17" s="1898"/>
      <c r="BA17" s="1898"/>
      <c r="BB17" s="1898"/>
      <c r="BC17" s="1898"/>
      <c r="BD17" s="1898"/>
      <c r="BE17" s="1898"/>
      <c r="BF17" s="1899"/>
      <c r="BG17" s="1904"/>
      <c r="BH17" s="1905"/>
      <c r="BI17" s="1905"/>
      <c r="BJ17" s="1905"/>
      <c r="BK17" s="1905"/>
      <c r="BL17" s="1905"/>
      <c r="BM17" s="1905"/>
      <c r="BN17" s="1905"/>
      <c r="BO17" s="1905"/>
      <c r="BP17" s="1905"/>
      <c r="BQ17" s="1905"/>
      <c r="BR17" s="1905"/>
      <c r="BS17" s="1905"/>
      <c r="BT17" s="1905"/>
      <c r="BU17" s="1905"/>
      <c r="BV17" s="1905"/>
      <c r="BW17" s="1905"/>
      <c r="BX17" s="1906"/>
      <c r="CU17" s="186" t="s">
        <v>809</v>
      </c>
      <c r="CX17"/>
      <c r="CY17"/>
      <c r="CZ17" s="2005"/>
      <c r="DA17" s="39" t="s">
        <v>455</v>
      </c>
      <c r="DB17" s="39">
        <f>IF(E30="",0,1)</f>
        <v>0</v>
      </c>
      <c r="DC17" s="39">
        <f>IF(W30="",0,1)</f>
        <v>0</v>
      </c>
      <c r="DD17" s="39">
        <f>IF(AO30="",0,1)</f>
        <v>0</v>
      </c>
      <c r="DE17" s="39">
        <f>IF(BG30="",0,1)</f>
        <v>0</v>
      </c>
      <c r="DF17" s="39">
        <f t="shared" si="0"/>
        <v>0</v>
      </c>
      <c r="DL17" s="471"/>
    </row>
    <row r="18" spans="2:116" ht="27" customHeight="1" thickBot="1">
      <c r="B18" s="1965" t="s">
        <v>64</v>
      </c>
      <c r="C18" s="1981" t="s">
        <v>74</v>
      </c>
      <c r="D18" s="132" t="s">
        <v>75</v>
      </c>
      <c r="E18" s="1979"/>
      <c r="F18" s="1980"/>
      <c r="G18" s="1980"/>
      <c r="H18" s="2026"/>
      <c r="I18" s="2027"/>
      <c r="J18" s="2027"/>
      <c r="K18" s="2027"/>
      <c r="L18" s="2027"/>
      <c r="M18" s="2027"/>
      <c r="N18" s="2027"/>
      <c r="O18" s="2027"/>
      <c r="P18" s="2027"/>
      <c r="Q18" s="2027"/>
      <c r="R18" s="2027"/>
      <c r="S18" s="2027"/>
      <c r="T18" s="2027"/>
      <c r="U18" s="1980"/>
      <c r="V18" s="2040"/>
      <c r="W18" s="1979"/>
      <c r="X18" s="1980"/>
      <c r="Y18" s="1980"/>
      <c r="Z18" s="2026"/>
      <c r="AA18" s="2027"/>
      <c r="AB18" s="2027"/>
      <c r="AC18" s="2027"/>
      <c r="AD18" s="2027"/>
      <c r="AE18" s="2027"/>
      <c r="AF18" s="2027"/>
      <c r="AG18" s="2027"/>
      <c r="AH18" s="2027"/>
      <c r="AI18" s="2027"/>
      <c r="AJ18" s="2027"/>
      <c r="AK18" s="2027"/>
      <c r="AL18" s="2027"/>
      <c r="AM18" s="1980"/>
      <c r="AN18" s="2040"/>
      <c r="AO18" s="1979"/>
      <c r="AP18" s="1980"/>
      <c r="AQ18" s="1980"/>
      <c r="AR18" s="2026"/>
      <c r="AS18" s="2027"/>
      <c r="AT18" s="2027"/>
      <c r="AU18" s="2027"/>
      <c r="AV18" s="2027"/>
      <c r="AW18" s="2027"/>
      <c r="AX18" s="2027"/>
      <c r="AY18" s="2027"/>
      <c r="AZ18" s="2027"/>
      <c r="BA18" s="2027"/>
      <c r="BB18" s="2027"/>
      <c r="BC18" s="2027"/>
      <c r="BD18" s="2027"/>
      <c r="BE18" s="1980"/>
      <c r="BF18" s="2040"/>
      <c r="BG18" s="1904"/>
      <c r="BH18" s="1905"/>
      <c r="BI18" s="1905"/>
      <c r="BJ18" s="1905"/>
      <c r="BK18" s="1905"/>
      <c r="BL18" s="1905"/>
      <c r="BM18" s="1905"/>
      <c r="BN18" s="1905"/>
      <c r="BO18" s="1905"/>
      <c r="BP18" s="1905"/>
      <c r="BQ18" s="1905"/>
      <c r="BR18" s="1905"/>
      <c r="BS18" s="1905"/>
      <c r="BT18" s="1905"/>
      <c r="BU18" s="1905"/>
      <c r="BV18" s="1905"/>
      <c r="BW18" s="1905"/>
      <c r="BX18" s="1906"/>
      <c r="CU18" s="186" t="s">
        <v>789</v>
      </c>
      <c r="CX18"/>
      <c r="CY18"/>
      <c r="CZ18" s="2005"/>
      <c r="DA18" s="39" t="s">
        <v>453</v>
      </c>
      <c r="DB18" s="39">
        <f>IF(E46="",0,1)</f>
        <v>0</v>
      </c>
      <c r="DC18" s="39">
        <f>IF(W46="",0,1)</f>
        <v>0</v>
      </c>
      <c r="DD18" s="39">
        <f>IF(AO46="",0,1)</f>
        <v>0</v>
      </c>
      <c r="DE18" s="39">
        <f>IF(BG46="",0,1)</f>
        <v>0</v>
      </c>
      <c r="DF18" s="39">
        <f t="shared" si="0"/>
        <v>0</v>
      </c>
      <c r="DL18" s="471"/>
    </row>
    <row r="19" spans="2:116" ht="19.5" customHeight="1">
      <c r="B19" s="1966"/>
      <c r="C19" s="1982"/>
      <c r="D19" s="2124" t="s">
        <v>445</v>
      </c>
      <c r="E19" s="2031" t="s">
        <v>76</v>
      </c>
      <c r="F19" s="2023"/>
      <c r="G19" s="2023"/>
      <c r="H19" s="2023"/>
      <c r="I19" s="2023"/>
      <c r="J19" s="2028"/>
      <c r="K19" s="2029"/>
      <c r="L19" s="2029"/>
      <c r="M19" s="2030"/>
      <c r="N19" s="2023" t="s">
        <v>77</v>
      </c>
      <c r="O19" s="2023"/>
      <c r="P19" s="2023"/>
      <c r="Q19" s="2023"/>
      <c r="R19" s="2023"/>
      <c r="S19" s="1988"/>
      <c r="T19" s="1989"/>
      <c r="U19" s="1989"/>
      <c r="V19" s="1990"/>
      <c r="W19" s="2023" t="s">
        <v>76</v>
      </c>
      <c r="X19" s="2023"/>
      <c r="Y19" s="2023"/>
      <c r="Z19" s="2023"/>
      <c r="AA19" s="2023"/>
      <c r="AB19" s="2028"/>
      <c r="AC19" s="2029"/>
      <c r="AD19" s="2029"/>
      <c r="AE19" s="2030"/>
      <c r="AF19" s="2023" t="s">
        <v>77</v>
      </c>
      <c r="AG19" s="2023"/>
      <c r="AH19" s="2023"/>
      <c r="AI19" s="2023"/>
      <c r="AJ19" s="2024"/>
      <c r="AK19" s="1988"/>
      <c r="AL19" s="1989"/>
      <c r="AM19" s="1989"/>
      <c r="AN19" s="1990"/>
      <c r="AO19" s="2031" t="s">
        <v>76</v>
      </c>
      <c r="AP19" s="2023"/>
      <c r="AQ19" s="2023"/>
      <c r="AR19" s="2023"/>
      <c r="AS19" s="2024"/>
      <c r="AT19" s="2028"/>
      <c r="AU19" s="2029"/>
      <c r="AV19" s="2029"/>
      <c r="AW19" s="2030"/>
      <c r="AX19" s="2025" t="s">
        <v>77</v>
      </c>
      <c r="AY19" s="2023"/>
      <c r="AZ19" s="2023"/>
      <c r="BA19" s="2023"/>
      <c r="BB19" s="2024"/>
      <c r="BC19" s="1988"/>
      <c r="BD19" s="1989"/>
      <c r="BE19" s="1989"/>
      <c r="BF19" s="1990"/>
      <c r="BG19" s="1904"/>
      <c r="BH19" s="1905"/>
      <c r="BI19" s="1905"/>
      <c r="BJ19" s="1905"/>
      <c r="BK19" s="1905"/>
      <c r="BL19" s="1905"/>
      <c r="BM19" s="1905"/>
      <c r="BN19" s="1905"/>
      <c r="BO19" s="1905"/>
      <c r="BP19" s="1905"/>
      <c r="BQ19" s="1905"/>
      <c r="BR19" s="1905"/>
      <c r="BS19" s="1905"/>
      <c r="BT19" s="1905"/>
      <c r="BU19" s="1905"/>
      <c r="BV19" s="1905"/>
      <c r="BW19" s="1905"/>
      <c r="BX19" s="1906"/>
      <c r="CU19" s="186" t="s">
        <v>790</v>
      </c>
      <c r="CX19"/>
      <c r="CY19"/>
      <c r="CZ19" s="2005"/>
      <c r="DA19" s="39" t="s">
        <v>449</v>
      </c>
      <c r="DB19" s="39">
        <f>IF(E57="",0,1)</f>
        <v>0</v>
      </c>
      <c r="DC19" s="39">
        <f>IF(W57="",0,1)</f>
        <v>0</v>
      </c>
      <c r="DD19" s="39">
        <f>IF(AO57="",0,1)</f>
        <v>0</v>
      </c>
      <c r="DE19" s="39">
        <f>IF(BG57="",0,1)</f>
        <v>0</v>
      </c>
      <c r="DF19" s="39">
        <f t="shared" si="0"/>
        <v>0</v>
      </c>
      <c r="DL19" s="471"/>
    </row>
    <row r="20" spans="2:116" ht="19.5" customHeight="1">
      <c r="B20" s="1966"/>
      <c r="C20" s="1982"/>
      <c r="D20" s="2125"/>
      <c r="E20" s="1926" t="s">
        <v>78</v>
      </c>
      <c r="F20" s="1927"/>
      <c r="G20" s="1927"/>
      <c r="H20" s="1927"/>
      <c r="I20" s="1927"/>
      <c r="J20" s="1895"/>
      <c r="K20" s="1896"/>
      <c r="L20" s="1896"/>
      <c r="M20" s="1978"/>
      <c r="N20" s="1927" t="s">
        <v>1542</v>
      </c>
      <c r="O20" s="1927"/>
      <c r="P20" s="1927"/>
      <c r="Q20" s="1927"/>
      <c r="R20" s="1927"/>
      <c r="S20" s="2020"/>
      <c r="T20" s="2021"/>
      <c r="U20" s="2021"/>
      <c r="V20" s="2022"/>
      <c r="W20" s="1927" t="s">
        <v>78</v>
      </c>
      <c r="X20" s="1927"/>
      <c r="Y20" s="1927"/>
      <c r="Z20" s="1927"/>
      <c r="AA20" s="1927"/>
      <c r="AB20" s="1895"/>
      <c r="AC20" s="1896"/>
      <c r="AD20" s="1896"/>
      <c r="AE20" s="1978"/>
      <c r="AF20" s="1927" t="s">
        <v>1542</v>
      </c>
      <c r="AG20" s="1927"/>
      <c r="AH20" s="1927"/>
      <c r="AI20" s="1927"/>
      <c r="AJ20" s="1928"/>
      <c r="AK20" s="2020"/>
      <c r="AL20" s="2021"/>
      <c r="AM20" s="2021"/>
      <c r="AN20" s="2022"/>
      <c r="AO20" s="1926" t="s">
        <v>79</v>
      </c>
      <c r="AP20" s="1927"/>
      <c r="AQ20" s="1927"/>
      <c r="AR20" s="1927"/>
      <c r="AS20" s="1928"/>
      <c r="AT20" s="1895"/>
      <c r="AU20" s="1896"/>
      <c r="AV20" s="1896"/>
      <c r="AW20" s="1978"/>
      <c r="AX20" s="1929" t="s">
        <v>1542</v>
      </c>
      <c r="AY20" s="1927"/>
      <c r="AZ20" s="1927"/>
      <c r="BA20" s="1927"/>
      <c r="BB20" s="1928"/>
      <c r="BC20" s="2020"/>
      <c r="BD20" s="2021"/>
      <c r="BE20" s="2021"/>
      <c r="BF20" s="2022"/>
      <c r="BG20" s="1904"/>
      <c r="BH20" s="1905"/>
      <c r="BI20" s="1905"/>
      <c r="BJ20" s="1905"/>
      <c r="BK20" s="1905"/>
      <c r="BL20" s="1905"/>
      <c r="BM20" s="1905"/>
      <c r="BN20" s="1905"/>
      <c r="BO20" s="1905"/>
      <c r="BP20" s="1905"/>
      <c r="BQ20" s="1905"/>
      <c r="BR20" s="1905"/>
      <c r="BS20" s="1905"/>
      <c r="BT20" s="1905"/>
      <c r="BU20" s="1905"/>
      <c r="BV20" s="1905"/>
      <c r="BW20" s="1905"/>
      <c r="BX20" s="1906"/>
      <c r="CX20"/>
      <c r="CY20"/>
      <c r="CZ20" s="2005"/>
      <c r="DA20" s="39" t="s">
        <v>456</v>
      </c>
      <c r="DB20" s="39">
        <f>IF(E61="",0,1)</f>
        <v>0</v>
      </c>
      <c r="DC20" s="39">
        <f>IF(W61="",0,1)</f>
        <v>0</v>
      </c>
      <c r="DD20" s="39">
        <f>IF(AO61="",0,1)</f>
        <v>0</v>
      </c>
      <c r="DE20" s="39">
        <f>IF(BG61="",0,1)</f>
        <v>0</v>
      </c>
      <c r="DF20" s="39">
        <f t="shared" si="0"/>
        <v>0</v>
      </c>
      <c r="DL20" s="471"/>
    </row>
    <row r="21" spans="2:116" ht="19.5" customHeight="1">
      <c r="B21" s="1966"/>
      <c r="C21" s="1982"/>
      <c r="D21" s="2125"/>
      <c r="E21" s="1884" t="s">
        <v>791</v>
      </c>
      <c r="F21" s="1885"/>
      <c r="G21" s="1885"/>
      <c r="H21" s="1885"/>
      <c r="I21" s="1885"/>
      <c r="J21" s="1984" t="b">
        <f>IF(マスタ!D101="","",マスタ!D101)</f>
        <v>0</v>
      </c>
      <c r="K21" s="1985"/>
      <c r="L21" s="1985"/>
      <c r="M21" s="1986"/>
      <c r="N21" s="1951" t="s">
        <v>183</v>
      </c>
      <c r="O21" s="1951"/>
      <c r="P21" s="1951"/>
      <c r="Q21" s="1951"/>
      <c r="R21" s="1951"/>
      <c r="S21" s="1895"/>
      <c r="T21" s="1896"/>
      <c r="U21" s="1896"/>
      <c r="V21" s="1897"/>
      <c r="W21" s="1884" t="s">
        <v>791</v>
      </c>
      <c r="X21" s="1885"/>
      <c r="Y21" s="1885"/>
      <c r="Z21" s="1885"/>
      <c r="AA21" s="1885"/>
      <c r="AB21" s="1984" t="b">
        <f>IF(マスタ!E101="","",マスタ!E101)</f>
        <v>0</v>
      </c>
      <c r="AC21" s="1985"/>
      <c r="AD21" s="1985"/>
      <c r="AE21" s="1986"/>
      <c r="AF21" s="1951" t="s">
        <v>183</v>
      </c>
      <c r="AG21" s="1951"/>
      <c r="AH21" s="1951"/>
      <c r="AI21" s="1951"/>
      <c r="AJ21" s="1952"/>
      <c r="AK21" s="1895"/>
      <c r="AL21" s="1896"/>
      <c r="AM21" s="1896"/>
      <c r="AN21" s="1897"/>
      <c r="AO21" s="1884" t="s">
        <v>791</v>
      </c>
      <c r="AP21" s="1885"/>
      <c r="AQ21" s="1885"/>
      <c r="AR21" s="1885"/>
      <c r="AS21" s="1885"/>
      <c r="AT21" s="1984" t="b">
        <f>IF(マスタ!F101="","",マスタ!F101)</f>
        <v>0</v>
      </c>
      <c r="AU21" s="1985"/>
      <c r="AV21" s="1985"/>
      <c r="AW21" s="1986"/>
      <c r="AX21" s="2006" t="s">
        <v>183</v>
      </c>
      <c r="AY21" s="1951"/>
      <c r="AZ21" s="1951"/>
      <c r="BA21" s="1951"/>
      <c r="BB21" s="1952"/>
      <c r="BC21" s="1895"/>
      <c r="BD21" s="1896"/>
      <c r="BE21" s="1896"/>
      <c r="BF21" s="1897"/>
      <c r="BG21" s="1904"/>
      <c r="BH21" s="1905"/>
      <c r="BI21" s="1905"/>
      <c r="BJ21" s="1905"/>
      <c r="BK21" s="1905"/>
      <c r="BL21" s="1905"/>
      <c r="BM21" s="1905"/>
      <c r="BN21" s="1905"/>
      <c r="BO21" s="1905"/>
      <c r="BP21" s="1905"/>
      <c r="BQ21" s="1905"/>
      <c r="BR21" s="1905"/>
      <c r="BS21" s="1905"/>
      <c r="BT21" s="1905"/>
      <c r="BU21" s="1905"/>
      <c r="BV21" s="1905"/>
      <c r="BW21" s="1905"/>
      <c r="BX21" s="1906"/>
      <c r="CZ21" s="2005"/>
      <c r="DA21" s="39"/>
      <c r="DB21" s="39">
        <f>SUM(DB14:DB20)</f>
        <v>0</v>
      </c>
      <c r="DC21" s="39">
        <f>SUM(DC14:DC20)</f>
        <v>0</v>
      </c>
      <c r="DD21" s="39">
        <f>SUM(DD14:DD20)</f>
        <v>0</v>
      </c>
      <c r="DE21" s="39">
        <f>SUM(DE14:DE20)</f>
        <v>0</v>
      </c>
      <c r="DF21" s="39">
        <f>SUM(DF14:DF20)</f>
        <v>0</v>
      </c>
      <c r="DL21" s="471"/>
    </row>
    <row r="22" spans="2:76" ht="19.5" customHeight="1">
      <c r="B22" s="1966"/>
      <c r="C22" s="1982"/>
      <c r="D22" s="2125"/>
      <c r="E22" s="1926" t="s">
        <v>80</v>
      </c>
      <c r="F22" s="1927"/>
      <c r="G22" s="1927"/>
      <c r="H22" s="1927"/>
      <c r="I22" s="1927"/>
      <c r="J22" s="1895"/>
      <c r="K22" s="1896"/>
      <c r="L22" s="1896"/>
      <c r="M22" s="1978"/>
      <c r="N22" s="1927" t="s">
        <v>81</v>
      </c>
      <c r="O22" s="1927"/>
      <c r="P22" s="1927"/>
      <c r="Q22" s="1927"/>
      <c r="R22" s="1927"/>
      <c r="S22" s="2020"/>
      <c r="T22" s="2021"/>
      <c r="U22" s="2021"/>
      <c r="V22" s="2022"/>
      <c r="W22" s="1927" t="s">
        <v>80</v>
      </c>
      <c r="X22" s="1927"/>
      <c r="Y22" s="1927"/>
      <c r="Z22" s="1927"/>
      <c r="AA22" s="1927"/>
      <c r="AB22" s="1895"/>
      <c r="AC22" s="1896"/>
      <c r="AD22" s="1896"/>
      <c r="AE22" s="1978"/>
      <c r="AF22" s="1927" t="s">
        <v>81</v>
      </c>
      <c r="AG22" s="1927"/>
      <c r="AH22" s="1927"/>
      <c r="AI22" s="1927"/>
      <c r="AJ22" s="1928"/>
      <c r="AK22" s="2020"/>
      <c r="AL22" s="2021"/>
      <c r="AM22" s="2021"/>
      <c r="AN22" s="2022"/>
      <c r="AO22" s="1926" t="s">
        <v>80</v>
      </c>
      <c r="AP22" s="1927"/>
      <c r="AQ22" s="1927"/>
      <c r="AR22" s="1927"/>
      <c r="AS22" s="1928"/>
      <c r="AT22" s="1895"/>
      <c r="AU22" s="1896"/>
      <c r="AV22" s="1896"/>
      <c r="AW22" s="1978"/>
      <c r="AX22" s="1929" t="s">
        <v>81</v>
      </c>
      <c r="AY22" s="1927"/>
      <c r="AZ22" s="1927"/>
      <c r="BA22" s="1927"/>
      <c r="BB22" s="1928"/>
      <c r="BC22" s="2020"/>
      <c r="BD22" s="2021"/>
      <c r="BE22" s="2021"/>
      <c r="BF22" s="2022"/>
      <c r="BG22" s="1904"/>
      <c r="BH22" s="1905"/>
      <c r="BI22" s="1905"/>
      <c r="BJ22" s="1905"/>
      <c r="BK22" s="1905"/>
      <c r="BL22" s="1905"/>
      <c r="BM22" s="1905"/>
      <c r="BN22" s="1905"/>
      <c r="BO22" s="1905"/>
      <c r="BP22" s="1905"/>
      <c r="BQ22" s="1905"/>
      <c r="BR22" s="1905"/>
      <c r="BS22" s="1905"/>
      <c r="BT22" s="1905"/>
      <c r="BU22" s="1905"/>
      <c r="BV22" s="1905"/>
      <c r="BW22" s="1905"/>
      <c r="BX22" s="1906"/>
    </row>
    <row r="23" spans="2:76" ht="19.5" customHeight="1">
      <c r="B23" s="1966"/>
      <c r="C23" s="1982"/>
      <c r="D23" s="2125"/>
      <c r="E23" s="1926" t="s">
        <v>82</v>
      </c>
      <c r="F23" s="1927"/>
      <c r="G23" s="1927"/>
      <c r="H23" s="1927"/>
      <c r="I23" s="1927"/>
      <c r="J23" s="1889"/>
      <c r="K23" s="1890"/>
      <c r="L23" s="1890"/>
      <c r="M23" s="1891"/>
      <c r="N23" s="1927" t="s">
        <v>83</v>
      </c>
      <c r="O23" s="1927"/>
      <c r="P23" s="1927"/>
      <c r="Q23" s="1927"/>
      <c r="R23" s="1927"/>
      <c r="S23" s="1895"/>
      <c r="T23" s="1896"/>
      <c r="U23" s="1896"/>
      <c r="V23" s="1897"/>
      <c r="W23" s="1927" t="s">
        <v>82</v>
      </c>
      <c r="X23" s="1927"/>
      <c r="Y23" s="1927"/>
      <c r="Z23" s="1927"/>
      <c r="AA23" s="1927"/>
      <c r="AB23" s="1889"/>
      <c r="AC23" s="1890"/>
      <c r="AD23" s="1890"/>
      <c r="AE23" s="1891"/>
      <c r="AF23" s="1927" t="s">
        <v>83</v>
      </c>
      <c r="AG23" s="1927"/>
      <c r="AH23" s="1927"/>
      <c r="AI23" s="1927"/>
      <c r="AJ23" s="1928"/>
      <c r="AK23" s="1895"/>
      <c r="AL23" s="1896"/>
      <c r="AM23" s="1896"/>
      <c r="AN23" s="1897"/>
      <c r="AO23" s="1926" t="s">
        <v>82</v>
      </c>
      <c r="AP23" s="1927"/>
      <c r="AQ23" s="1927"/>
      <c r="AR23" s="1927"/>
      <c r="AS23" s="1928"/>
      <c r="AT23" s="1889"/>
      <c r="AU23" s="1890"/>
      <c r="AV23" s="1890"/>
      <c r="AW23" s="1891"/>
      <c r="AX23" s="1929" t="s">
        <v>83</v>
      </c>
      <c r="AY23" s="1927"/>
      <c r="AZ23" s="1927"/>
      <c r="BA23" s="1927"/>
      <c r="BB23" s="1928"/>
      <c r="BC23" s="1895"/>
      <c r="BD23" s="1896"/>
      <c r="BE23" s="1896"/>
      <c r="BF23" s="1897"/>
      <c r="BG23" s="1904"/>
      <c r="BH23" s="1905"/>
      <c r="BI23" s="1905"/>
      <c r="BJ23" s="1905"/>
      <c r="BK23" s="1905"/>
      <c r="BL23" s="1905"/>
      <c r="BM23" s="1905"/>
      <c r="BN23" s="1905"/>
      <c r="BO23" s="1905"/>
      <c r="BP23" s="1905"/>
      <c r="BQ23" s="1905"/>
      <c r="BR23" s="1905"/>
      <c r="BS23" s="1905"/>
      <c r="BT23" s="1905"/>
      <c r="BU23" s="1905"/>
      <c r="BV23" s="1905"/>
      <c r="BW23" s="1905"/>
      <c r="BX23" s="1906"/>
    </row>
    <row r="24" spans="2:101" ht="19.5" customHeight="1">
      <c r="B24" s="1966"/>
      <c r="C24" s="1982"/>
      <c r="D24" s="2125"/>
      <c r="E24" s="1926" t="s">
        <v>84</v>
      </c>
      <c r="F24" s="1927"/>
      <c r="G24" s="1927"/>
      <c r="H24" s="1927"/>
      <c r="I24" s="1927"/>
      <c r="J24" s="1895"/>
      <c r="K24" s="1896"/>
      <c r="L24" s="1896"/>
      <c r="M24" s="1978"/>
      <c r="N24" s="1951" t="s">
        <v>69</v>
      </c>
      <c r="O24" s="1951"/>
      <c r="P24" s="1951"/>
      <c r="Q24" s="1951"/>
      <c r="R24" s="1951"/>
      <c r="S24" s="1889"/>
      <c r="T24" s="1890"/>
      <c r="U24" s="1890"/>
      <c r="V24" s="2007"/>
      <c r="W24" s="1927" t="s">
        <v>84</v>
      </c>
      <c r="X24" s="1927"/>
      <c r="Y24" s="1927"/>
      <c r="Z24" s="1927"/>
      <c r="AA24" s="1927"/>
      <c r="AB24" s="1895"/>
      <c r="AC24" s="1896"/>
      <c r="AD24" s="1896"/>
      <c r="AE24" s="1978"/>
      <c r="AF24" s="1951" t="s">
        <v>69</v>
      </c>
      <c r="AG24" s="1951"/>
      <c r="AH24" s="1951"/>
      <c r="AI24" s="1951"/>
      <c r="AJ24" s="1952"/>
      <c r="AK24" s="1889"/>
      <c r="AL24" s="1890"/>
      <c r="AM24" s="1890"/>
      <c r="AN24" s="2007"/>
      <c r="AO24" s="1926" t="s">
        <v>84</v>
      </c>
      <c r="AP24" s="1927"/>
      <c r="AQ24" s="1927"/>
      <c r="AR24" s="1927"/>
      <c r="AS24" s="1928"/>
      <c r="AT24" s="1895"/>
      <c r="AU24" s="1896"/>
      <c r="AV24" s="1896"/>
      <c r="AW24" s="1978"/>
      <c r="AX24" s="2006" t="s">
        <v>69</v>
      </c>
      <c r="AY24" s="1951"/>
      <c r="AZ24" s="1951"/>
      <c r="BA24" s="1951"/>
      <c r="BB24" s="1952"/>
      <c r="BC24" s="1889"/>
      <c r="BD24" s="1890"/>
      <c r="BE24" s="1890"/>
      <c r="BF24" s="2007"/>
      <c r="BG24" s="1904"/>
      <c r="BH24" s="1905"/>
      <c r="BI24" s="1905"/>
      <c r="BJ24" s="1905"/>
      <c r="BK24" s="1905"/>
      <c r="BL24" s="1905"/>
      <c r="BM24" s="1905"/>
      <c r="BN24" s="1905"/>
      <c r="BO24" s="1905"/>
      <c r="BP24" s="1905"/>
      <c r="BQ24" s="1905"/>
      <c r="BR24" s="1905"/>
      <c r="BS24" s="1905"/>
      <c r="BT24" s="1905"/>
      <c r="BU24" s="1905"/>
      <c r="BV24" s="1905"/>
      <c r="BW24" s="1905"/>
      <c r="BX24" s="1906"/>
      <c r="CA24" s="507"/>
      <c r="CB24" s="507"/>
      <c r="CC24" s="507"/>
      <c r="CD24" s="507"/>
      <c r="CE24" s="507"/>
      <c r="CF24" s="507"/>
      <c r="CG24" s="507"/>
      <c r="CH24" s="507"/>
      <c r="CI24" s="507"/>
      <c r="CJ24" s="507"/>
      <c r="CK24" s="507"/>
      <c r="CL24" s="507"/>
      <c r="CM24" s="507"/>
      <c r="CN24" s="507"/>
      <c r="CO24" s="507"/>
      <c r="CP24" s="507"/>
      <c r="CQ24" s="507"/>
      <c r="CR24" s="507"/>
      <c r="CS24" s="507"/>
      <c r="CT24" s="507"/>
      <c r="CU24" s="507"/>
      <c r="CV24" s="507"/>
      <c r="CW24"/>
    </row>
    <row r="25" spans="2:100" ht="48.75" customHeight="1" thickBot="1">
      <c r="B25" s="1966"/>
      <c r="C25" s="1982"/>
      <c r="D25" s="2126"/>
      <c r="E25" s="2062" t="s">
        <v>1544</v>
      </c>
      <c r="F25" s="2063"/>
      <c r="G25" s="2063"/>
      <c r="H25" s="2063"/>
      <c r="I25" s="2064"/>
      <c r="J25" s="2088"/>
      <c r="K25" s="2089"/>
      <c r="L25" s="2089"/>
      <c r="M25" s="2090"/>
      <c r="N25" s="2059" t="s">
        <v>1545</v>
      </c>
      <c r="O25" s="2060"/>
      <c r="P25" s="2060"/>
      <c r="Q25" s="2060"/>
      <c r="R25" s="2061"/>
      <c r="S25" s="2091">
        <f>IF(マスタ!I102="","",マスタ!I102)</f>
      </c>
      <c r="T25" s="2092"/>
      <c r="U25" s="2092"/>
      <c r="V25" s="2093"/>
      <c r="W25" s="2062" t="s">
        <v>1544</v>
      </c>
      <c r="X25" s="2063"/>
      <c r="Y25" s="2063"/>
      <c r="Z25" s="2063"/>
      <c r="AA25" s="2064"/>
      <c r="AB25" s="2088"/>
      <c r="AC25" s="2089"/>
      <c r="AD25" s="2089"/>
      <c r="AE25" s="2090"/>
      <c r="AF25" s="2059" t="s">
        <v>1545</v>
      </c>
      <c r="AG25" s="2060"/>
      <c r="AH25" s="2060"/>
      <c r="AI25" s="2060"/>
      <c r="AJ25" s="2061"/>
      <c r="AK25" s="2091">
        <f>IF(マスタ!K102="","",マスタ!K102)</f>
      </c>
      <c r="AL25" s="2092"/>
      <c r="AM25" s="2092"/>
      <c r="AN25" s="2093"/>
      <c r="AO25" s="2062" t="s">
        <v>1544</v>
      </c>
      <c r="AP25" s="2063"/>
      <c r="AQ25" s="2063"/>
      <c r="AR25" s="2063"/>
      <c r="AS25" s="2064"/>
      <c r="AT25" s="2088"/>
      <c r="AU25" s="2089"/>
      <c r="AV25" s="2089"/>
      <c r="AW25" s="2090"/>
      <c r="AX25" s="2059" t="s">
        <v>1545</v>
      </c>
      <c r="AY25" s="2060"/>
      <c r="AZ25" s="2060"/>
      <c r="BA25" s="2060"/>
      <c r="BB25" s="2061"/>
      <c r="BC25" s="2091">
        <f>IF(マスタ!M102="","",マスタ!M102)</f>
      </c>
      <c r="BD25" s="2092"/>
      <c r="BE25" s="2092"/>
      <c r="BF25" s="2093"/>
      <c r="BG25" s="1904"/>
      <c r="BH25" s="1905"/>
      <c r="BI25" s="1905"/>
      <c r="BJ25" s="1905"/>
      <c r="BK25" s="1905"/>
      <c r="BL25" s="1905"/>
      <c r="BM25" s="1905"/>
      <c r="BN25" s="1905"/>
      <c r="BO25" s="1905"/>
      <c r="BP25" s="1905"/>
      <c r="BQ25" s="1905"/>
      <c r="BR25" s="1905"/>
      <c r="BS25" s="1905"/>
      <c r="BT25" s="1905"/>
      <c r="BU25" s="1905"/>
      <c r="BV25" s="1905"/>
      <c r="BW25" s="1905"/>
      <c r="BX25" s="1906"/>
      <c r="CA25" s="507"/>
      <c r="CB25" s="507"/>
      <c r="CC25" s="507"/>
      <c r="CD25" s="507"/>
      <c r="CE25" s="507"/>
      <c r="CF25" s="507"/>
      <c r="CG25" s="507"/>
      <c r="CH25" s="507"/>
      <c r="CI25" s="507"/>
      <c r="CJ25" s="507"/>
      <c r="CK25" s="507"/>
      <c r="CL25" s="507"/>
      <c r="CM25" s="507"/>
      <c r="CN25" s="507"/>
      <c r="CO25" s="507"/>
      <c r="CP25" s="507"/>
      <c r="CQ25" s="507"/>
      <c r="CR25" s="507"/>
      <c r="CS25" s="507"/>
      <c r="CT25" s="507"/>
      <c r="CU25" s="507"/>
      <c r="CV25" s="507"/>
    </row>
    <row r="26" spans="2:100" ht="19.5" customHeight="1" thickBot="1" thickTop="1">
      <c r="B26" s="1967"/>
      <c r="C26" s="1983"/>
      <c r="D26" s="487" t="s">
        <v>444</v>
      </c>
      <c r="E26" s="1987"/>
      <c r="F26" s="1898"/>
      <c r="G26" s="1898"/>
      <c r="H26" s="1898"/>
      <c r="I26" s="1898"/>
      <c r="J26" s="1898"/>
      <c r="K26" s="1898"/>
      <c r="L26" s="1898"/>
      <c r="M26" s="1898"/>
      <c r="N26" s="1898"/>
      <c r="O26" s="1898"/>
      <c r="P26" s="1898"/>
      <c r="Q26" s="1898"/>
      <c r="R26" s="1898"/>
      <c r="S26" s="1898"/>
      <c r="T26" s="1898"/>
      <c r="U26" s="1898"/>
      <c r="V26" s="1899"/>
      <c r="W26" s="1898"/>
      <c r="X26" s="1898"/>
      <c r="Y26" s="1898"/>
      <c r="Z26" s="1898"/>
      <c r="AA26" s="1898"/>
      <c r="AB26" s="1898"/>
      <c r="AC26" s="1898"/>
      <c r="AD26" s="1898"/>
      <c r="AE26" s="1898"/>
      <c r="AF26" s="1898"/>
      <c r="AG26" s="1898"/>
      <c r="AH26" s="1898"/>
      <c r="AI26" s="1898"/>
      <c r="AJ26" s="1898"/>
      <c r="AK26" s="1898"/>
      <c r="AL26" s="1898"/>
      <c r="AM26" s="1898"/>
      <c r="AN26" s="1899"/>
      <c r="AO26" s="1987"/>
      <c r="AP26" s="1898"/>
      <c r="AQ26" s="1898"/>
      <c r="AR26" s="1898"/>
      <c r="AS26" s="1898"/>
      <c r="AT26" s="1898"/>
      <c r="AU26" s="1898"/>
      <c r="AV26" s="1898"/>
      <c r="AW26" s="1898"/>
      <c r="AX26" s="1898"/>
      <c r="AY26" s="1898"/>
      <c r="AZ26" s="1898"/>
      <c r="BA26" s="1898"/>
      <c r="BB26" s="1898"/>
      <c r="BC26" s="1898"/>
      <c r="BD26" s="1898"/>
      <c r="BE26" s="1898"/>
      <c r="BF26" s="1899"/>
      <c r="BG26" s="2097"/>
      <c r="BH26" s="2098"/>
      <c r="BI26" s="2098"/>
      <c r="BJ26" s="2098"/>
      <c r="BK26" s="2098"/>
      <c r="BL26" s="2098"/>
      <c r="BM26" s="2098"/>
      <c r="BN26" s="2098"/>
      <c r="BO26" s="2098"/>
      <c r="BP26" s="2098"/>
      <c r="BQ26" s="2098"/>
      <c r="BR26" s="2098"/>
      <c r="BS26" s="2098"/>
      <c r="BT26" s="2098"/>
      <c r="BU26" s="2098"/>
      <c r="BV26" s="2098"/>
      <c r="BW26" s="2098"/>
      <c r="BX26" s="2099"/>
      <c r="CA26" s="507"/>
      <c r="CB26" s="507"/>
      <c r="CC26" s="507"/>
      <c r="CD26" s="507"/>
      <c r="CE26" s="507"/>
      <c r="CF26" s="507"/>
      <c r="CG26" s="507"/>
      <c r="CH26" s="507"/>
      <c r="CI26" s="507"/>
      <c r="CJ26" s="507"/>
      <c r="CK26" s="507"/>
      <c r="CL26" s="507"/>
      <c r="CM26" s="507"/>
      <c r="CN26" s="507"/>
      <c r="CO26" s="507"/>
      <c r="CP26" s="507"/>
      <c r="CQ26" s="507"/>
      <c r="CR26" s="507"/>
      <c r="CS26" s="507"/>
      <c r="CT26" s="507"/>
      <c r="CU26" s="507"/>
      <c r="CV26" s="507"/>
    </row>
    <row r="27" spans="2:100" ht="26.25" customHeight="1">
      <c r="B27" s="1991" t="s">
        <v>1684</v>
      </c>
      <c r="C27" s="2117" t="s">
        <v>1546</v>
      </c>
      <c r="D27" s="170" t="s">
        <v>1547</v>
      </c>
      <c r="E27" s="2039"/>
      <c r="F27" s="2039"/>
      <c r="G27" s="2039"/>
      <c r="H27" s="2039"/>
      <c r="I27" s="2039"/>
      <c r="J27" s="2039"/>
      <c r="K27" s="2039"/>
      <c r="L27" s="2039"/>
      <c r="M27" s="2039"/>
      <c r="N27" s="2039"/>
      <c r="O27" s="2039"/>
      <c r="P27" s="2039"/>
      <c r="Q27" s="2039"/>
      <c r="R27" s="2039"/>
      <c r="S27" s="2039"/>
      <c r="T27" s="2039"/>
      <c r="U27" s="2039"/>
      <c r="V27" s="2039"/>
      <c r="W27" s="2039"/>
      <c r="X27" s="2039"/>
      <c r="Y27" s="2039"/>
      <c r="Z27" s="2039"/>
      <c r="AA27" s="2039"/>
      <c r="AB27" s="2039"/>
      <c r="AC27" s="2039"/>
      <c r="AD27" s="2039"/>
      <c r="AE27" s="2039"/>
      <c r="AF27" s="2039"/>
      <c r="AG27" s="2039"/>
      <c r="AH27" s="2039"/>
      <c r="AI27" s="2039"/>
      <c r="AJ27" s="2039"/>
      <c r="AK27" s="2039"/>
      <c r="AL27" s="2039"/>
      <c r="AM27" s="2039"/>
      <c r="AN27" s="2039"/>
      <c r="AO27" s="2039"/>
      <c r="AP27" s="2039"/>
      <c r="AQ27" s="2039"/>
      <c r="AR27" s="2039"/>
      <c r="AS27" s="2039"/>
      <c r="AT27" s="2039"/>
      <c r="AU27" s="2039"/>
      <c r="AV27" s="2039"/>
      <c r="AW27" s="2039"/>
      <c r="AX27" s="2039"/>
      <c r="AY27" s="2039"/>
      <c r="AZ27" s="2039"/>
      <c r="BA27" s="2039"/>
      <c r="BB27" s="2039"/>
      <c r="BC27" s="2039"/>
      <c r="BD27" s="2039"/>
      <c r="BE27" s="2039"/>
      <c r="BF27" s="2039"/>
      <c r="BG27" s="2039" t="s">
        <v>1614</v>
      </c>
      <c r="BH27" s="2039"/>
      <c r="BI27" s="2039"/>
      <c r="BJ27" s="2039"/>
      <c r="BK27" s="2039"/>
      <c r="BL27" s="2039"/>
      <c r="BM27" s="2039"/>
      <c r="BN27" s="2039"/>
      <c r="BO27" s="2039"/>
      <c r="BP27" s="2039"/>
      <c r="BQ27" s="2039"/>
      <c r="BR27" s="2039"/>
      <c r="BS27" s="2039"/>
      <c r="BT27" s="2039"/>
      <c r="BU27" s="2039"/>
      <c r="BV27" s="2039"/>
      <c r="BW27" s="2039"/>
      <c r="BX27" s="2039"/>
      <c r="CA27" s="507"/>
      <c r="CB27" s="507"/>
      <c r="CC27" s="507"/>
      <c r="CD27" s="507"/>
      <c r="CE27" s="507"/>
      <c r="CF27" s="507"/>
      <c r="CG27" s="507"/>
      <c r="CH27" s="507"/>
      <c r="CI27" s="507"/>
      <c r="CJ27" s="507"/>
      <c r="CK27" s="507"/>
      <c r="CL27" s="507"/>
      <c r="CM27" s="507"/>
      <c r="CN27" s="507"/>
      <c r="CO27" s="507"/>
      <c r="CP27" s="507"/>
      <c r="CQ27" s="507"/>
      <c r="CR27" s="507"/>
      <c r="CS27" s="507"/>
      <c r="CT27" s="507"/>
      <c r="CU27" s="507"/>
      <c r="CV27" s="507"/>
    </row>
    <row r="28" spans="2:100" ht="26.25" customHeight="1">
      <c r="B28" s="1992"/>
      <c r="C28" s="2118"/>
      <c r="D28" s="171" t="s">
        <v>1548</v>
      </c>
      <c r="E28" s="1880"/>
      <c r="F28" s="1881"/>
      <c r="G28" s="1881"/>
      <c r="H28" s="1881"/>
      <c r="I28" s="1881"/>
      <c r="J28" s="1881"/>
      <c r="K28" s="1881"/>
      <c r="L28" s="1881"/>
      <c r="M28" s="1881"/>
      <c r="N28" s="1881"/>
      <c r="O28" s="1881"/>
      <c r="P28" s="1881"/>
      <c r="Q28" s="1881"/>
      <c r="R28" s="1881"/>
      <c r="S28" s="1881"/>
      <c r="T28" s="1881"/>
      <c r="U28" s="1881"/>
      <c r="V28" s="1882"/>
      <c r="W28" s="1880"/>
      <c r="X28" s="1881"/>
      <c r="Y28" s="1881"/>
      <c r="Z28" s="1881"/>
      <c r="AA28" s="1881"/>
      <c r="AB28" s="1881"/>
      <c r="AC28" s="1881"/>
      <c r="AD28" s="1881"/>
      <c r="AE28" s="1881"/>
      <c r="AF28" s="1881"/>
      <c r="AG28" s="1881"/>
      <c r="AH28" s="1881"/>
      <c r="AI28" s="1881"/>
      <c r="AJ28" s="1881"/>
      <c r="AK28" s="1881"/>
      <c r="AL28" s="1881"/>
      <c r="AM28" s="1881"/>
      <c r="AN28" s="1882"/>
      <c r="AO28" s="1880"/>
      <c r="AP28" s="1881"/>
      <c r="AQ28" s="1881"/>
      <c r="AR28" s="1881"/>
      <c r="AS28" s="1881"/>
      <c r="AT28" s="1881"/>
      <c r="AU28" s="1881"/>
      <c r="AV28" s="1881"/>
      <c r="AW28" s="1881"/>
      <c r="AX28" s="1881"/>
      <c r="AY28" s="1881"/>
      <c r="AZ28" s="1881"/>
      <c r="BA28" s="1881"/>
      <c r="BB28" s="1881"/>
      <c r="BC28" s="1881"/>
      <c r="BD28" s="1881"/>
      <c r="BE28" s="1881"/>
      <c r="BF28" s="1882"/>
      <c r="BG28" s="1880" t="s">
        <v>1615</v>
      </c>
      <c r="BH28" s="1881"/>
      <c r="BI28" s="1881"/>
      <c r="BJ28" s="1881"/>
      <c r="BK28" s="1881"/>
      <c r="BL28" s="1881"/>
      <c r="BM28" s="1881"/>
      <c r="BN28" s="1881"/>
      <c r="BO28" s="1881"/>
      <c r="BP28" s="1881"/>
      <c r="BQ28" s="1881"/>
      <c r="BR28" s="1881"/>
      <c r="BS28" s="1881"/>
      <c r="BT28" s="1881"/>
      <c r="BU28" s="1881"/>
      <c r="BV28" s="1881"/>
      <c r="BW28" s="1881"/>
      <c r="BX28" s="1882"/>
      <c r="CA28" s="507"/>
      <c r="CB28" s="507"/>
      <c r="CC28" s="507"/>
      <c r="CD28" s="507"/>
      <c r="CE28" s="507"/>
      <c r="CF28" s="507"/>
      <c r="CG28" s="507"/>
      <c r="CH28" s="507"/>
      <c r="CI28" s="507"/>
      <c r="CJ28" s="507"/>
      <c r="CK28" s="507"/>
      <c r="CL28" s="507"/>
      <c r="CM28" s="507"/>
      <c r="CN28" s="507"/>
      <c r="CO28" s="507"/>
      <c r="CP28" s="507"/>
      <c r="CQ28" s="507"/>
      <c r="CR28" s="507"/>
      <c r="CS28" s="507"/>
      <c r="CT28" s="507"/>
      <c r="CU28" s="507"/>
      <c r="CV28" s="507"/>
    </row>
    <row r="29" spans="2:100" ht="26.25" customHeight="1" thickBot="1">
      <c r="B29" s="1992"/>
      <c r="C29" s="2118"/>
      <c r="D29" s="171" t="s">
        <v>85</v>
      </c>
      <c r="E29" s="1880"/>
      <c r="F29" s="1881"/>
      <c r="G29" s="1881"/>
      <c r="H29" s="1881"/>
      <c r="I29" s="1881"/>
      <c r="J29" s="1881"/>
      <c r="K29" s="1881"/>
      <c r="L29" s="1881"/>
      <c r="M29" s="1881"/>
      <c r="N29" s="1881"/>
      <c r="O29" s="1881"/>
      <c r="P29" s="1881"/>
      <c r="Q29" s="1881"/>
      <c r="R29" s="1881"/>
      <c r="S29" s="1881"/>
      <c r="T29" s="1881"/>
      <c r="U29" s="1881"/>
      <c r="V29" s="1882"/>
      <c r="W29" s="1880"/>
      <c r="X29" s="1881"/>
      <c r="Y29" s="1881"/>
      <c r="Z29" s="1881"/>
      <c r="AA29" s="1881"/>
      <c r="AB29" s="1881"/>
      <c r="AC29" s="1881"/>
      <c r="AD29" s="1881"/>
      <c r="AE29" s="1881"/>
      <c r="AF29" s="1881"/>
      <c r="AG29" s="1881"/>
      <c r="AH29" s="1881"/>
      <c r="AI29" s="1881"/>
      <c r="AJ29" s="1881"/>
      <c r="AK29" s="1881"/>
      <c r="AL29" s="1881"/>
      <c r="AM29" s="1881"/>
      <c r="AN29" s="1882"/>
      <c r="AO29" s="1880"/>
      <c r="AP29" s="1881"/>
      <c r="AQ29" s="1881"/>
      <c r="AR29" s="1881"/>
      <c r="AS29" s="1881"/>
      <c r="AT29" s="1881"/>
      <c r="AU29" s="1881"/>
      <c r="AV29" s="1881"/>
      <c r="AW29" s="1881"/>
      <c r="AX29" s="1881"/>
      <c r="AY29" s="1881"/>
      <c r="AZ29" s="1881"/>
      <c r="BA29" s="1881"/>
      <c r="BB29" s="1881"/>
      <c r="BC29" s="1881"/>
      <c r="BD29" s="1881"/>
      <c r="BE29" s="1881"/>
      <c r="BF29" s="1882"/>
      <c r="BG29" s="1880" t="s">
        <v>1616</v>
      </c>
      <c r="BH29" s="1881"/>
      <c r="BI29" s="1881"/>
      <c r="BJ29" s="1881"/>
      <c r="BK29" s="1881"/>
      <c r="BL29" s="1881"/>
      <c r="BM29" s="1881"/>
      <c r="BN29" s="1881"/>
      <c r="BO29" s="1881"/>
      <c r="BP29" s="1881"/>
      <c r="BQ29" s="1881"/>
      <c r="BR29" s="1881"/>
      <c r="BS29" s="1881"/>
      <c r="BT29" s="1881"/>
      <c r="BU29" s="1881"/>
      <c r="BV29" s="1881"/>
      <c r="BW29" s="1881"/>
      <c r="BX29" s="1882"/>
      <c r="CA29" s="507"/>
      <c r="CB29" s="507"/>
      <c r="CC29" s="507"/>
      <c r="CD29" s="507"/>
      <c r="CE29" s="507"/>
      <c r="CF29" s="507"/>
      <c r="CG29" s="507"/>
      <c r="CH29" s="507"/>
      <c r="CI29" s="507"/>
      <c r="CJ29" s="507"/>
      <c r="CK29" s="507"/>
      <c r="CL29" s="507"/>
      <c r="CM29" s="507"/>
      <c r="CN29" s="507"/>
      <c r="CO29" s="507"/>
      <c r="CP29" s="507"/>
      <c r="CQ29" s="507"/>
      <c r="CR29" s="507"/>
      <c r="CS29" s="507"/>
      <c r="CT29" s="507"/>
      <c r="CU29" s="507"/>
      <c r="CV29" s="507"/>
    </row>
    <row r="30" spans="2:100" ht="29.25" customHeight="1" thickBot="1" thickTop="1">
      <c r="B30" s="1993"/>
      <c r="C30" s="2119"/>
      <c r="D30" s="488" t="s">
        <v>446</v>
      </c>
      <c r="E30" s="1892"/>
      <c r="F30" s="1893"/>
      <c r="G30" s="1893"/>
      <c r="H30" s="1893"/>
      <c r="I30" s="1893"/>
      <c r="J30" s="1893"/>
      <c r="K30" s="1893"/>
      <c r="L30" s="1893"/>
      <c r="M30" s="1893"/>
      <c r="N30" s="1893"/>
      <c r="O30" s="1893"/>
      <c r="P30" s="1893"/>
      <c r="Q30" s="1893"/>
      <c r="R30" s="1893"/>
      <c r="S30" s="1893"/>
      <c r="T30" s="1893"/>
      <c r="U30" s="1893"/>
      <c r="V30" s="1894"/>
      <c r="W30" s="1892"/>
      <c r="X30" s="1893"/>
      <c r="Y30" s="1893"/>
      <c r="Z30" s="1893"/>
      <c r="AA30" s="1893"/>
      <c r="AB30" s="1893"/>
      <c r="AC30" s="1893"/>
      <c r="AD30" s="1893"/>
      <c r="AE30" s="1893"/>
      <c r="AF30" s="1893"/>
      <c r="AG30" s="1893"/>
      <c r="AH30" s="1893"/>
      <c r="AI30" s="1893"/>
      <c r="AJ30" s="1893"/>
      <c r="AK30" s="1893"/>
      <c r="AL30" s="1893"/>
      <c r="AM30" s="1893"/>
      <c r="AN30" s="1894"/>
      <c r="AO30" s="1892"/>
      <c r="AP30" s="1893"/>
      <c r="AQ30" s="1893"/>
      <c r="AR30" s="1893"/>
      <c r="AS30" s="1893"/>
      <c r="AT30" s="1893"/>
      <c r="AU30" s="1893"/>
      <c r="AV30" s="1893"/>
      <c r="AW30" s="1893"/>
      <c r="AX30" s="1893"/>
      <c r="AY30" s="1893"/>
      <c r="AZ30" s="1893"/>
      <c r="BA30" s="1893"/>
      <c r="BB30" s="1893"/>
      <c r="BC30" s="1893"/>
      <c r="BD30" s="1893"/>
      <c r="BE30" s="1893"/>
      <c r="BF30" s="1894"/>
      <c r="BG30" s="1892"/>
      <c r="BH30" s="1893"/>
      <c r="BI30" s="1893"/>
      <c r="BJ30" s="1893"/>
      <c r="BK30" s="1893"/>
      <c r="BL30" s="1893"/>
      <c r="BM30" s="1893"/>
      <c r="BN30" s="1893"/>
      <c r="BO30" s="1893"/>
      <c r="BP30" s="1893"/>
      <c r="BQ30" s="1893"/>
      <c r="BR30" s="1893"/>
      <c r="BS30" s="1893"/>
      <c r="BT30" s="1893"/>
      <c r="BU30" s="1893"/>
      <c r="BV30" s="1893"/>
      <c r="BW30" s="1893"/>
      <c r="BX30" s="1894"/>
      <c r="CA30" s="507"/>
      <c r="CB30" s="507"/>
      <c r="CC30" s="507"/>
      <c r="CD30" s="507"/>
      <c r="CE30" s="507"/>
      <c r="CF30" s="507"/>
      <c r="CG30" s="507"/>
      <c r="CH30" s="507"/>
      <c r="CI30" s="507"/>
      <c r="CJ30" s="507"/>
      <c r="CK30" s="507"/>
      <c r="CL30" s="507"/>
      <c r="CM30" s="507"/>
      <c r="CN30" s="507"/>
      <c r="CO30" s="507"/>
      <c r="CP30" s="507"/>
      <c r="CQ30" s="507"/>
      <c r="CR30" s="507"/>
      <c r="CS30" s="507"/>
      <c r="CT30" s="507"/>
      <c r="CU30" s="507"/>
      <c r="CV30" s="507"/>
    </row>
    <row r="31" spans="2:76" ht="21" customHeight="1">
      <c r="B31" s="1961" t="s">
        <v>768</v>
      </c>
      <c r="C31" s="500" t="s">
        <v>56</v>
      </c>
      <c r="D31" s="285" t="s">
        <v>179</v>
      </c>
      <c r="E31" s="2008"/>
      <c r="F31" s="2009"/>
      <c r="G31" s="2009"/>
      <c r="H31" s="2009"/>
      <c r="I31" s="2009"/>
      <c r="J31" s="2009"/>
      <c r="K31" s="2009"/>
      <c r="L31" s="2009"/>
      <c r="M31" s="2009"/>
      <c r="N31" s="2009"/>
      <c r="O31" s="2009"/>
      <c r="P31" s="2009"/>
      <c r="Q31" s="2009"/>
      <c r="R31" s="2009"/>
      <c r="S31" s="2009"/>
      <c r="T31" s="2009"/>
      <c r="U31" s="2009"/>
      <c r="V31" s="2010"/>
      <c r="W31" s="2008"/>
      <c r="X31" s="2009"/>
      <c r="Y31" s="2009"/>
      <c r="Z31" s="2009"/>
      <c r="AA31" s="2009"/>
      <c r="AB31" s="2009"/>
      <c r="AC31" s="2009"/>
      <c r="AD31" s="2009"/>
      <c r="AE31" s="2009"/>
      <c r="AF31" s="2009"/>
      <c r="AG31" s="2009"/>
      <c r="AH31" s="2009"/>
      <c r="AI31" s="2009"/>
      <c r="AJ31" s="2009"/>
      <c r="AK31" s="2009"/>
      <c r="AL31" s="2009"/>
      <c r="AM31" s="2009"/>
      <c r="AN31" s="2010"/>
      <c r="AO31" s="2008"/>
      <c r="AP31" s="2009"/>
      <c r="AQ31" s="2009"/>
      <c r="AR31" s="2009"/>
      <c r="AS31" s="2009"/>
      <c r="AT31" s="2009"/>
      <c r="AU31" s="2009"/>
      <c r="AV31" s="2009"/>
      <c r="AW31" s="2009"/>
      <c r="AX31" s="2009"/>
      <c r="AY31" s="2009"/>
      <c r="AZ31" s="2009"/>
      <c r="BA31" s="2009"/>
      <c r="BB31" s="2009"/>
      <c r="BC31" s="2009"/>
      <c r="BD31" s="2009"/>
      <c r="BE31" s="2009"/>
      <c r="BF31" s="2010"/>
      <c r="BG31" s="2008"/>
      <c r="BH31" s="2009"/>
      <c r="BI31" s="2009"/>
      <c r="BJ31" s="2009"/>
      <c r="BK31" s="2009"/>
      <c r="BL31" s="2009"/>
      <c r="BM31" s="2009"/>
      <c r="BN31" s="2009"/>
      <c r="BO31" s="2009"/>
      <c r="BP31" s="2009"/>
      <c r="BQ31" s="2009"/>
      <c r="BR31" s="2009"/>
      <c r="BS31" s="2009"/>
      <c r="BT31" s="2009"/>
      <c r="BU31" s="2009"/>
      <c r="BV31" s="2009"/>
      <c r="BW31" s="2009"/>
      <c r="BX31" s="2010"/>
    </row>
    <row r="32" spans="2:81" ht="21" customHeight="1">
      <c r="B32" s="1962"/>
      <c r="C32" s="501"/>
      <c r="D32" s="286" t="s">
        <v>180</v>
      </c>
      <c r="E32" s="2016"/>
      <c r="F32" s="2017"/>
      <c r="G32" s="2017"/>
      <c r="H32" s="2017"/>
      <c r="I32" s="2017"/>
      <c r="J32" s="2017"/>
      <c r="K32" s="2017"/>
      <c r="L32" s="2017"/>
      <c r="M32" s="2017"/>
      <c r="N32" s="2017"/>
      <c r="O32" s="2017"/>
      <c r="P32" s="2017"/>
      <c r="Q32" s="2017"/>
      <c r="R32" s="2017"/>
      <c r="S32" s="2017"/>
      <c r="T32" s="2017"/>
      <c r="U32" s="2017"/>
      <c r="V32" s="2018"/>
      <c r="W32" s="2016"/>
      <c r="X32" s="2017"/>
      <c r="Y32" s="2017"/>
      <c r="Z32" s="2017"/>
      <c r="AA32" s="2017"/>
      <c r="AB32" s="2017"/>
      <c r="AC32" s="2017"/>
      <c r="AD32" s="2017"/>
      <c r="AE32" s="2017"/>
      <c r="AF32" s="2017"/>
      <c r="AG32" s="2017"/>
      <c r="AH32" s="2017"/>
      <c r="AI32" s="2017"/>
      <c r="AJ32" s="2017"/>
      <c r="AK32" s="2017"/>
      <c r="AL32" s="2017"/>
      <c r="AM32" s="2017"/>
      <c r="AN32" s="2018"/>
      <c r="AO32" s="2016"/>
      <c r="AP32" s="2017"/>
      <c r="AQ32" s="2017"/>
      <c r="AR32" s="2017"/>
      <c r="AS32" s="2017"/>
      <c r="AT32" s="2017"/>
      <c r="AU32" s="2017"/>
      <c r="AV32" s="2017"/>
      <c r="AW32" s="2017"/>
      <c r="AX32" s="2017"/>
      <c r="AY32" s="2017"/>
      <c r="AZ32" s="2017"/>
      <c r="BA32" s="2017"/>
      <c r="BB32" s="2017"/>
      <c r="BC32" s="2017"/>
      <c r="BD32" s="2017"/>
      <c r="BE32" s="2017"/>
      <c r="BF32" s="2018"/>
      <c r="BG32" s="2016"/>
      <c r="BH32" s="2017"/>
      <c r="BI32" s="2017"/>
      <c r="BJ32" s="2017"/>
      <c r="BK32" s="2017"/>
      <c r="BL32" s="2017"/>
      <c r="BM32" s="2017"/>
      <c r="BN32" s="2017"/>
      <c r="BO32" s="2017"/>
      <c r="BP32" s="2017"/>
      <c r="BQ32" s="2017"/>
      <c r="BR32" s="2017"/>
      <c r="BS32" s="2017"/>
      <c r="BT32" s="2017"/>
      <c r="BU32" s="2017"/>
      <c r="BV32" s="2017"/>
      <c r="BW32" s="2017"/>
      <c r="BX32" s="2018"/>
      <c r="CC32"/>
    </row>
    <row r="33" spans="2:76" ht="21" customHeight="1">
      <c r="B33" s="1962"/>
      <c r="C33" s="501"/>
      <c r="D33" s="491" t="s">
        <v>181</v>
      </c>
      <c r="E33" s="1997"/>
      <c r="F33" s="1998"/>
      <c r="G33" s="1998"/>
      <c r="H33" s="1998"/>
      <c r="I33" s="1998"/>
      <c r="J33" s="1998"/>
      <c r="K33" s="1998"/>
      <c r="L33" s="1998"/>
      <c r="M33" s="1998"/>
      <c r="N33" s="1998"/>
      <c r="O33" s="1998"/>
      <c r="P33" s="1998"/>
      <c r="Q33" s="1998"/>
      <c r="R33" s="1998"/>
      <c r="S33" s="1998"/>
      <c r="T33" s="1998"/>
      <c r="U33" s="1998"/>
      <c r="V33" s="1999"/>
      <c r="W33" s="1997"/>
      <c r="X33" s="1998"/>
      <c r="Y33" s="1998"/>
      <c r="Z33" s="1998"/>
      <c r="AA33" s="1998"/>
      <c r="AB33" s="1998"/>
      <c r="AC33" s="1998"/>
      <c r="AD33" s="1998"/>
      <c r="AE33" s="1998"/>
      <c r="AF33" s="1998"/>
      <c r="AG33" s="1998"/>
      <c r="AH33" s="1998"/>
      <c r="AI33" s="1998"/>
      <c r="AJ33" s="1998"/>
      <c r="AK33" s="1998"/>
      <c r="AL33" s="1998"/>
      <c r="AM33" s="1998"/>
      <c r="AN33" s="1999"/>
      <c r="AO33" s="1997"/>
      <c r="AP33" s="1998"/>
      <c r="AQ33" s="1998"/>
      <c r="AR33" s="1998"/>
      <c r="AS33" s="1998"/>
      <c r="AT33" s="1998"/>
      <c r="AU33" s="1998"/>
      <c r="AV33" s="1998"/>
      <c r="AW33" s="1998"/>
      <c r="AX33" s="1998"/>
      <c r="AY33" s="1998"/>
      <c r="AZ33" s="1998"/>
      <c r="BA33" s="1998"/>
      <c r="BB33" s="1998"/>
      <c r="BC33" s="1998"/>
      <c r="BD33" s="1998"/>
      <c r="BE33" s="1998"/>
      <c r="BF33" s="1999"/>
      <c r="BG33" s="1997"/>
      <c r="BH33" s="1998"/>
      <c r="BI33" s="1998"/>
      <c r="BJ33" s="1998"/>
      <c r="BK33" s="1998"/>
      <c r="BL33" s="1998"/>
      <c r="BM33" s="1998"/>
      <c r="BN33" s="1998"/>
      <c r="BO33" s="1998"/>
      <c r="BP33" s="1998"/>
      <c r="BQ33" s="1998"/>
      <c r="BR33" s="1998"/>
      <c r="BS33" s="1998"/>
      <c r="BT33" s="1998"/>
      <c r="BU33" s="1998"/>
      <c r="BV33" s="1998"/>
      <c r="BW33" s="1998"/>
      <c r="BX33" s="1999"/>
    </row>
    <row r="34" spans="2:76" ht="21" customHeight="1">
      <c r="B34" s="1962"/>
      <c r="C34" s="501"/>
      <c r="D34" s="284" t="s">
        <v>1619</v>
      </c>
      <c r="E34" s="2065"/>
      <c r="F34" s="2066"/>
      <c r="G34" s="2066"/>
      <c r="H34" s="2066"/>
      <c r="I34" s="2066"/>
      <c r="J34" s="2066"/>
      <c r="K34" s="2066"/>
      <c r="L34" s="2066"/>
      <c r="M34" s="2066"/>
      <c r="N34" s="2066"/>
      <c r="O34" s="2066"/>
      <c r="P34" s="2066"/>
      <c r="Q34" s="2066"/>
      <c r="R34" s="2066"/>
      <c r="S34" s="2066"/>
      <c r="T34" s="2066"/>
      <c r="U34" s="2066"/>
      <c r="V34" s="2067"/>
      <c r="W34" s="2065"/>
      <c r="X34" s="2066"/>
      <c r="Y34" s="2066"/>
      <c r="Z34" s="2066"/>
      <c r="AA34" s="2066"/>
      <c r="AB34" s="2066"/>
      <c r="AC34" s="2066"/>
      <c r="AD34" s="2066"/>
      <c r="AE34" s="2066"/>
      <c r="AF34" s="2066"/>
      <c r="AG34" s="2066"/>
      <c r="AH34" s="2066"/>
      <c r="AI34" s="2066"/>
      <c r="AJ34" s="2066"/>
      <c r="AK34" s="2066"/>
      <c r="AL34" s="2066"/>
      <c r="AM34" s="2066"/>
      <c r="AN34" s="2067"/>
      <c r="AO34" s="2065"/>
      <c r="AP34" s="2066"/>
      <c r="AQ34" s="2066"/>
      <c r="AR34" s="2066"/>
      <c r="AS34" s="2066"/>
      <c r="AT34" s="2066"/>
      <c r="AU34" s="2066"/>
      <c r="AV34" s="2066"/>
      <c r="AW34" s="2066"/>
      <c r="AX34" s="2066"/>
      <c r="AY34" s="2066"/>
      <c r="AZ34" s="2066"/>
      <c r="BA34" s="2066"/>
      <c r="BB34" s="2066"/>
      <c r="BC34" s="2066"/>
      <c r="BD34" s="2066"/>
      <c r="BE34" s="2066"/>
      <c r="BF34" s="2067"/>
      <c r="BG34" s="2065"/>
      <c r="BH34" s="2066"/>
      <c r="BI34" s="2066"/>
      <c r="BJ34" s="2066"/>
      <c r="BK34" s="2066"/>
      <c r="BL34" s="2066"/>
      <c r="BM34" s="2066"/>
      <c r="BN34" s="2066"/>
      <c r="BO34" s="2066"/>
      <c r="BP34" s="2066"/>
      <c r="BQ34" s="2066"/>
      <c r="BR34" s="2066"/>
      <c r="BS34" s="2066"/>
      <c r="BT34" s="2066"/>
      <c r="BU34" s="2066"/>
      <c r="BV34" s="2066"/>
      <c r="BW34" s="2066"/>
      <c r="BX34" s="2067"/>
    </row>
    <row r="35" spans="2:76" ht="21" customHeight="1">
      <c r="B35" s="1962"/>
      <c r="C35" s="501"/>
      <c r="D35" s="284" t="s">
        <v>1685</v>
      </c>
      <c r="E35" s="1886"/>
      <c r="F35" s="1887"/>
      <c r="G35" s="1887"/>
      <c r="H35" s="1887"/>
      <c r="I35" s="1887"/>
      <c r="J35" s="1887"/>
      <c r="K35" s="1887"/>
      <c r="L35" s="1887"/>
      <c r="M35" s="1887"/>
      <c r="N35" s="1887"/>
      <c r="O35" s="1887"/>
      <c r="P35" s="1887"/>
      <c r="Q35" s="1887"/>
      <c r="R35" s="1887"/>
      <c r="S35" s="1887"/>
      <c r="T35" s="1887"/>
      <c r="U35" s="1887"/>
      <c r="V35" s="1888"/>
      <c r="W35" s="1886"/>
      <c r="X35" s="1887"/>
      <c r="Y35" s="1887"/>
      <c r="Z35" s="1887"/>
      <c r="AA35" s="1887"/>
      <c r="AB35" s="1887"/>
      <c r="AC35" s="1887"/>
      <c r="AD35" s="1887"/>
      <c r="AE35" s="1887"/>
      <c r="AF35" s="1887"/>
      <c r="AG35" s="1887"/>
      <c r="AH35" s="1887"/>
      <c r="AI35" s="1887"/>
      <c r="AJ35" s="1887"/>
      <c r="AK35" s="1887"/>
      <c r="AL35" s="1887"/>
      <c r="AM35" s="1887"/>
      <c r="AN35" s="1888"/>
      <c r="AO35" s="1886"/>
      <c r="AP35" s="1887"/>
      <c r="AQ35" s="1887"/>
      <c r="AR35" s="1887"/>
      <c r="AS35" s="1887"/>
      <c r="AT35" s="1887"/>
      <c r="AU35" s="1887"/>
      <c r="AV35" s="1887"/>
      <c r="AW35" s="1887"/>
      <c r="AX35" s="1887"/>
      <c r="AY35" s="1887"/>
      <c r="AZ35" s="1887"/>
      <c r="BA35" s="1887"/>
      <c r="BB35" s="1887"/>
      <c r="BC35" s="1887"/>
      <c r="BD35" s="1887"/>
      <c r="BE35" s="1887"/>
      <c r="BF35" s="1888"/>
      <c r="BG35" s="1886"/>
      <c r="BH35" s="1887"/>
      <c r="BI35" s="1887"/>
      <c r="BJ35" s="1887"/>
      <c r="BK35" s="1887"/>
      <c r="BL35" s="1887"/>
      <c r="BM35" s="1887"/>
      <c r="BN35" s="1887"/>
      <c r="BO35" s="1887"/>
      <c r="BP35" s="1887"/>
      <c r="BQ35" s="1887"/>
      <c r="BR35" s="1887"/>
      <c r="BS35" s="1887"/>
      <c r="BT35" s="1887"/>
      <c r="BU35" s="1887"/>
      <c r="BV35" s="1887"/>
      <c r="BW35" s="1887"/>
      <c r="BX35" s="1888"/>
    </row>
    <row r="36" spans="2:76" ht="81.75" customHeight="1">
      <c r="B36" s="1962"/>
      <c r="C36" s="501"/>
      <c r="D36" s="284" t="s">
        <v>1686</v>
      </c>
      <c r="E36" s="1886"/>
      <c r="F36" s="1887"/>
      <c r="G36" s="1887"/>
      <c r="H36" s="1887"/>
      <c r="I36" s="1887"/>
      <c r="J36" s="1887"/>
      <c r="K36" s="1887"/>
      <c r="L36" s="1887"/>
      <c r="M36" s="1887"/>
      <c r="N36" s="1887"/>
      <c r="O36" s="1887"/>
      <c r="P36" s="1887"/>
      <c r="Q36" s="1887"/>
      <c r="R36" s="1887"/>
      <c r="S36" s="1887"/>
      <c r="T36" s="1887"/>
      <c r="U36" s="1887"/>
      <c r="V36" s="1888"/>
      <c r="W36" s="1886"/>
      <c r="X36" s="1887"/>
      <c r="Y36" s="1887"/>
      <c r="Z36" s="1887"/>
      <c r="AA36" s="1887"/>
      <c r="AB36" s="1887"/>
      <c r="AC36" s="1887"/>
      <c r="AD36" s="1887"/>
      <c r="AE36" s="1887"/>
      <c r="AF36" s="1887"/>
      <c r="AG36" s="1887"/>
      <c r="AH36" s="1887"/>
      <c r="AI36" s="1887"/>
      <c r="AJ36" s="1887"/>
      <c r="AK36" s="1887"/>
      <c r="AL36" s="1887"/>
      <c r="AM36" s="1887"/>
      <c r="AN36" s="1888"/>
      <c r="AO36" s="1886"/>
      <c r="AP36" s="1887"/>
      <c r="AQ36" s="1887"/>
      <c r="AR36" s="1887"/>
      <c r="AS36" s="1887"/>
      <c r="AT36" s="1887"/>
      <c r="AU36" s="1887"/>
      <c r="AV36" s="1887"/>
      <c r="AW36" s="1887"/>
      <c r="AX36" s="1887"/>
      <c r="AY36" s="1887"/>
      <c r="AZ36" s="1887"/>
      <c r="BA36" s="1887"/>
      <c r="BB36" s="1887"/>
      <c r="BC36" s="1887"/>
      <c r="BD36" s="1887"/>
      <c r="BE36" s="1887"/>
      <c r="BF36" s="1888"/>
      <c r="BG36" s="1886"/>
      <c r="BH36" s="1887"/>
      <c r="BI36" s="1887"/>
      <c r="BJ36" s="1887"/>
      <c r="BK36" s="1887"/>
      <c r="BL36" s="1887"/>
      <c r="BM36" s="1887"/>
      <c r="BN36" s="1887"/>
      <c r="BO36" s="1887"/>
      <c r="BP36" s="1887"/>
      <c r="BQ36" s="1887"/>
      <c r="BR36" s="1887"/>
      <c r="BS36" s="1887"/>
      <c r="BT36" s="1887"/>
      <c r="BU36" s="1887"/>
      <c r="BV36" s="1887"/>
      <c r="BW36" s="1887"/>
      <c r="BX36" s="1888"/>
    </row>
    <row r="37" spans="2:76" ht="21" customHeight="1">
      <c r="B37" s="1962"/>
      <c r="C37" s="501"/>
      <c r="D37" s="134" t="s">
        <v>1549</v>
      </c>
      <c r="E37" s="2038" t="s">
        <v>1606</v>
      </c>
      <c r="F37" s="2036"/>
      <c r="G37" s="2036"/>
      <c r="H37" s="2036"/>
      <c r="I37" s="2036"/>
      <c r="J37" s="2036"/>
      <c r="K37" s="2036"/>
      <c r="L37" s="2036"/>
      <c r="M37" s="2036"/>
      <c r="N37" s="2036"/>
      <c r="O37" s="2036"/>
      <c r="P37" s="2036"/>
      <c r="Q37" s="2036"/>
      <c r="R37" s="2036"/>
      <c r="S37" s="2036"/>
      <c r="T37" s="2036"/>
      <c r="U37" s="2036"/>
      <c r="V37" s="2037"/>
      <c r="W37" s="1886"/>
      <c r="X37" s="1887"/>
      <c r="Y37" s="1887"/>
      <c r="Z37" s="1887"/>
      <c r="AA37" s="1887"/>
      <c r="AB37" s="1887"/>
      <c r="AC37" s="1887"/>
      <c r="AD37" s="1887"/>
      <c r="AE37" s="1887"/>
      <c r="AF37" s="1887"/>
      <c r="AG37" s="1887"/>
      <c r="AH37" s="1887"/>
      <c r="AI37" s="1887"/>
      <c r="AJ37" s="2036" t="s">
        <v>1564</v>
      </c>
      <c r="AK37" s="2036"/>
      <c r="AL37" s="2036"/>
      <c r="AM37" s="2036"/>
      <c r="AN37" s="2037"/>
      <c r="AO37" s="2038" t="s">
        <v>1607</v>
      </c>
      <c r="AP37" s="2036"/>
      <c r="AQ37" s="2036"/>
      <c r="AR37" s="2036"/>
      <c r="AS37" s="2036"/>
      <c r="AT37" s="2036"/>
      <c r="AU37" s="2036"/>
      <c r="AV37" s="2036"/>
      <c r="AW37" s="2036"/>
      <c r="AX37" s="2036"/>
      <c r="AY37" s="2036"/>
      <c r="AZ37" s="2036"/>
      <c r="BA37" s="2036"/>
      <c r="BB37" s="2036"/>
      <c r="BC37" s="2036"/>
      <c r="BD37" s="2036"/>
      <c r="BE37" s="2036"/>
      <c r="BF37" s="2037"/>
      <c r="BG37" s="2038" t="s">
        <v>1608</v>
      </c>
      <c r="BH37" s="2036"/>
      <c r="BI37" s="2036"/>
      <c r="BJ37" s="2036"/>
      <c r="BK37" s="2036"/>
      <c r="BL37" s="2036"/>
      <c r="BM37" s="2036"/>
      <c r="BN37" s="2036"/>
      <c r="BO37" s="2036"/>
      <c r="BP37" s="2036"/>
      <c r="BQ37" s="2036"/>
      <c r="BR37" s="2036"/>
      <c r="BS37" s="2036"/>
      <c r="BT37" s="2036"/>
      <c r="BU37" s="2036"/>
      <c r="BV37" s="2036"/>
      <c r="BW37" s="2036"/>
      <c r="BX37" s="2037"/>
    </row>
    <row r="38" spans="2:76" ht="19.5" customHeight="1">
      <c r="B38" s="1962"/>
      <c r="C38" s="501"/>
      <c r="D38" s="2109" t="s">
        <v>182</v>
      </c>
      <c r="E38" s="2100"/>
      <c r="F38" s="2101"/>
      <c r="G38" s="2101"/>
      <c r="H38" s="2101"/>
      <c r="I38" s="2101"/>
      <c r="J38" s="2101"/>
      <c r="K38" s="2101"/>
      <c r="L38" s="2101"/>
      <c r="M38" s="2101"/>
      <c r="N38" s="2101"/>
      <c r="O38" s="2101"/>
      <c r="P38" s="2101"/>
      <c r="Q38" s="2101"/>
      <c r="R38" s="2101"/>
      <c r="S38" s="2101"/>
      <c r="T38" s="2101"/>
      <c r="U38" s="2101"/>
      <c r="V38" s="2102"/>
      <c r="W38" s="2100"/>
      <c r="X38" s="2101"/>
      <c r="Y38" s="2101"/>
      <c r="Z38" s="2101"/>
      <c r="AA38" s="2101"/>
      <c r="AB38" s="2101"/>
      <c r="AC38" s="2101"/>
      <c r="AD38" s="2101"/>
      <c r="AE38" s="2101"/>
      <c r="AF38" s="2101"/>
      <c r="AG38" s="2101"/>
      <c r="AH38" s="2101"/>
      <c r="AI38" s="2101"/>
      <c r="AJ38" s="2101"/>
      <c r="AK38" s="2101"/>
      <c r="AL38" s="2101"/>
      <c r="AM38" s="2101"/>
      <c r="AN38" s="2102"/>
      <c r="AO38" s="2100"/>
      <c r="AP38" s="2101"/>
      <c r="AQ38" s="2101"/>
      <c r="AR38" s="2101"/>
      <c r="AS38" s="2101"/>
      <c r="AT38" s="2101"/>
      <c r="AU38" s="2101"/>
      <c r="AV38" s="2101"/>
      <c r="AW38" s="2101"/>
      <c r="AX38" s="2101"/>
      <c r="AY38" s="2101"/>
      <c r="AZ38" s="2101"/>
      <c r="BA38" s="2101"/>
      <c r="BB38" s="2101"/>
      <c r="BC38" s="2101"/>
      <c r="BD38" s="2101"/>
      <c r="BE38" s="2101"/>
      <c r="BF38" s="2102"/>
      <c r="BG38" s="2100"/>
      <c r="BH38" s="2101"/>
      <c r="BI38" s="2101"/>
      <c r="BJ38" s="2101"/>
      <c r="BK38" s="2101"/>
      <c r="BL38" s="2101"/>
      <c r="BM38" s="2101"/>
      <c r="BN38" s="2101"/>
      <c r="BO38" s="2101"/>
      <c r="BP38" s="2101"/>
      <c r="BQ38" s="2101"/>
      <c r="BR38" s="2101"/>
      <c r="BS38" s="2101"/>
      <c r="BT38" s="2101"/>
      <c r="BU38" s="2101"/>
      <c r="BV38" s="2101"/>
      <c r="BW38" s="2101"/>
      <c r="BX38" s="2102"/>
    </row>
    <row r="39" spans="2:76" ht="19.5" customHeight="1">
      <c r="B39" s="1962"/>
      <c r="C39" s="501"/>
      <c r="D39" s="2110"/>
      <c r="E39" s="2103"/>
      <c r="F39" s="2104"/>
      <c r="G39" s="2104"/>
      <c r="H39" s="2104"/>
      <c r="I39" s="2104"/>
      <c r="J39" s="2104"/>
      <c r="K39" s="2104"/>
      <c r="L39" s="2104"/>
      <c r="M39" s="2104"/>
      <c r="N39" s="2104"/>
      <c r="O39" s="2104"/>
      <c r="P39" s="2104"/>
      <c r="Q39" s="2104"/>
      <c r="R39" s="2104"/>
      <c r="S39" s="2104"/>
      <c r="T39" s="2104"/>
      <c r="U39" s="2104"/>
      <c r="V39" s="2105"/>
      <c r="W39" s="2103"/>
      <c r="X39" s="2104"/>
      <c r="Y39" s="2104"/>
      <c r="Z39" s="2104"/>
      <c r="AA39" s="2104"/>
      <c r="AB39" s="2104"/>
      <c r="AC39" s="2104"/>
      <c r="AD39" s="2104"/>
      <c r="AE39" s="2104"/>
      <c r="AF39" s="2104"/>
      <c r="AG39" s="2104"/>
      <c r="AH39" s="2104"/>
      <c r="AI39" s="2104"/>
      <c r="AJ39" s="2104"/>
      <c r="AK39" s="2104"/>
      <c r="AL39" s="2104"/>
      <c r="AM39" s="2104"/>
      <c r="AN39" s="2105"/>
      <c r="AO39" s="2103"/>
      <c r="AP39" s="2104"/>
      <c r="AQ39" s="2104"/>
      <c r="AR39" s="2104"/>
      <c r="AS39" s="2104"/>
      <c r="AT39" s="2104"/>
      <c r="AU39" s="2104"/>
      <c r="AV39" s="2104"/>
      <c r="AW39" s="2104"/>
      <c r="AX39" s="2104"/>
      <c r="AY39" s="2104"/>
      <c r="AZ39" s="2104"/>
      <c r="BA39" s="2104"/>
      <c r="BB39" s="2104"/>
      <c r="BC39" s="2104"/>
      <c r="BD39" s="2104"/>
      <c r="BE39" s="2104"/>
      <c r="BF39" s="2105"/>
      <c r="BG39" s="2103"/>
      <c r="BH39" s="2104"/>
      <c r="BI39" s="2104"/>
      <c r="BJ39" s="2104"/>
      <c r="BK39" s="2104"/>
      <c r="BL39" s="2104"/>
      <c r="BM39" s="2104"/>
      <c r="BN39" s="2104"/>
      <c r="BO39" s="2104"/>
      <c r="BP39" s="2104"/>
      <c r="BQ39" s="2104"/>
      <c r="BR39" s="2104"/>
      <c r="BS39" s="2104"/>
      <c r="BT39" s="2104"/>
      <c r="BU39" s="2104"/>
      <c r="BV39" s="2104"/>
      <c r="BW39" s="2104"/>
      <c r="BX39" s="2105"/>
    </row>
    <row r="40" spans="2:76" ht="19.5" customHeight="1">
      <c r="B40" s="1962"/>
      <c r="C40" s="501"/>
      <c r="D40" s="2110"/>
      <c r="E40" s="2103"/>
      <c r="F40" s="2104"/>
      <c r="G40" s="2104"/>
      <c r="H40" s="2104"/>
      <c r="I40" s="2104"/>
      <c r="J40" s="2104"/>
      <c r="K40" s="2104"/>
      <c r="L40" s="2104"/>
      <c r="M40" s="2104"/>
      <c r="N40" s="2104"/>
      <c r="O40" s="2104"/>
      <c r="P40" s="2104"/>
      <c r="Q40" s="2104"/>
      <c r="R40" s="2104"/>
      <c r="S40" s="2104"/>
      <c r="T40" s="2104"/>
      <c r="U40" s="2104"/>
      <c r="V40" s="2105"/>
      <c r="W40" s="2103"/>
      <c r="X40" s="2104"/>
      <c r="Y40" s="2104"/>
      <c r="Z40" s="2104"/>
      <c r="AA40" s="2104"/>
      <c r="AB40" s="2104"/>
      <c r="AC40" s="2104"/>
      <c r="AD40" s="2104"/>
      <c r="AE40" s="2104"/>
      <c r="AF40" s="2104"/>
      <c r="AG40" s="2104"/>
      <c r="AH40" s="2104"/>
      <c r="AI40" s="2104"/>
      <c r="AJ40" s="2104"/>
      <c r="AK40" s="2104"/>
      <c r="AL40" s="2104"/>
      <c r="AM40" s="2104"/>
      <c r="AN40" s="2105"/>
      <c r="AO40" s="2103"/>
      <c r="AP40" s="2104"/>
      <c r="AQ40" s="2104"/>
      <c r="AR40" s="2104"/>
      <c r="AS40" s="2104"/>
      <c r="AT40" s="2104"/>
      <c r="AU40" s="2104"/>
      <c r="AV40" s="2104"/>
      <c r="AW40" s="2104"/>
      <c r="AX40" s="2104"/>
      <c r="AY40" s="2104"/>
      <c r="AZ40" s="2104"/>
      <c r="BA40" s="2104"/>
      <c r="BB40" s="2104"/>
      <c r="BC40" s="2104"/>
      <c r="BD40" s="2104"/>
      <c r="BE40" s="2104"/>
      <c r="BF40" s="2105"/>
      <c r="BG40" s="2103"/>
      <c r="BH40" s="2104"/>
      <c r="BI40" s="2104"/>
      <c r="BJ40" s="2104"/>
      <c r="BK40" s="2104"/>
      <c r="BL40" s="2104"/>
      <c r="BM40" s="2104"/>
      <c r="BN40" s="2104"/>
      <c r="BO40" s="2104"/>
      <c r="BP40" s="2104"/>
      <c r="BQ40" s="2104"/>
      <c r="BR40" s="2104"/>
      <c r="BS40" s="2104"/>
      <c r="BT40" s="2104"/>
      <c r="BU40" s="2104"/>
      <c r="BV40" s="2104"/>
      <c r="BW40" s="2104"/>
      <c r="BX40" s="2105"/>
    </row>
    <row r="41" spans="2:76" ht="19.5" customHeight="1">
      <c r="B41" s="1962"/>
      <c r="C41" s="501"/>
      <c r="D41" s="2110"/>
      <c r="E41" s="2103"/>
      <c r="F41" s="2104"/>
      <c r="G41" s="2104"/>
      <c r="H41" s="2104"/>
      <c r="I41" s="2104"/>
      <c r="J41" s="2104"/>
      <c r="K41" s="2104"/>
      <c r="L41" s="2104"/>
      <c r="M41" s="2104"/>
      <c r="N41" s="2104"/>
      <c r="O41" s="2104"/>
      <c r="P41" s="2104"/>
      <c r="Q41" s="2104"/>
      <c r="R41" s="2104"/>
      <c r="S41" s="2104"/>
      <c r="T41" s="2104"/>
      <c r="U41" s="2104"/>
      <c r="V41" s="2105"/>
      <c r="W41" s="2103"/>
      <c r="X41" s="2104"/>
      <c r="Y41" s="2104"/>
      <c r="Z41" s="2104"/>
      <c r="AA41" s="2104"/>
      <c r="AB41" s="2104"/>
      <c r="AC41" s="2104"/>
      <c r="AD41" s="2104"/>
      <c r="AE41" s="2104"/>
      <c r="AF41" s="2104"/>
      <c r="AG41" s="2104"/>
      <c r="AH41" s="2104"/>
      <c r="AI41" s="2104"/>
      <c r="AJ41" s="2104"/>
      <c r="AK41" s="2104"/>
      <c r="AL41" s="2104"/>
      <c r="AM41" s="2104"/>
      <c r="AN41" s="2105"/>
      <c r="AO41" s="2103"/>
      <c r="AP41" s="2104"/>
      <c r="AQ41" s="2104"/>
      <c r="AR41" s="2104"/>
      <c r="AS41" s="2104"/>
      <c r="AT41" s="2104"/>
      <c r="AU41" s="2104"/>
      <c r="AV41" s="2104"/>
      <c r="AW41" s="2104"/>
      <c r="AX41" s="2104"/>
      <c r="AY41" s="2104"/>
      <c r="AZ41" s="2104"/>
      <c r="BA41" s="2104"/>
      <c r="BB41" s="2104"/>
      <c r="BC41" s="2104"/>
      <c r="BD41" s="2104"/>
      <c r="BE41" s="2104"/>
      <c r="BF41" s="2105"/>
      <c r="BG41" s="2103"/>
      <c r="BH41" s="2104"/>
      <c r="BI41" s="2104"/>
      <c r="BJ41" s="2104"/>
      <c r="BK41" s="2104"/>
      <c r="BL41" s="2104"/>
      <c r="BM41" s="2104"/>
      <c r="BN41" s="2104"/>
      <c r="BO41" s="2104"/>
      <c r="BP41" s="2104"/>
      <c r="BQ41" s="2104"/>
      <c r="BR41" s="2104"/>
      <c r="BS41" s="2104"/>
      <c r="BT41" s="2104"/>
      <c r="BU41" s="2104"/>
      <c r="BV41" s="2104"/>
      <c r="BW41" s="2104"/>
      <c r="BX41" s="2105"/>
    </row>
    <row r="42" spans="2:76" ht="19.5" customHeight="1">
      <c r="B42" s="1962"/>
      <c r="C42" s="501"/>
      <c r="D42" s="2111"/>
      <c r="E42" s="2106"/>
      <c r="F42" s="2107"/>
      <c r="G42" s="2107"/>
      <c r="H42" s="2107"/>
      <c r="I42" s="2107"/>
      <c r="J42" s="2107"/>
      <c r="K42" s="2107"/>
      <c r="L42" s="2107"/>
      <c r="M42" s="2107"/>
      <c r="N42" s="2107"/>
      <c r="O42" s="2107"/>
      <c r="P42" s="2107"/>
      <c r="Q42" s="2107"/>
      <c r="R42" s="2107"/>
      <c r="S42" s="2107"/>
      <c r="T42" s="2107"/>
      <c r="U42" s="2107"/>
      <c r="V42" s="2108"/>
      <c r="W42" s="2106"/>
      <c r="X42" s="2107"/>
      <c r="Y42" s="2107"/>
      <c r="Z42" s="2107"/>
      <c r="AA42" s="2107"/>
      <c r="AB42" s="2107"/>
      <c r="AC42" s="2107"/>
      <c r="AD42" s="2107"/>
      <c r="AE42" s="2107"/>
      <c r="AF42" s="2107"/>
      <c r="AG42" s="2107"/>
      <c r="AH42" s="2107"/>
      <c r="AI42" s="2107"/>
      <c r="AJ42" s="2107"/>
      <c r="AK42" s="2107"/>
      <c r="AL42" s="2107"/>
      <c r="AM42" s="2107"/>
      <c r="AN42" s="2108"/>
      <c r="AO42" s="2106"/>
      <c r="AP42" s="2107"/>
      <c r="AQ42" s="2107"/>
      <c r="AR42" s="2107"/>
      <c r="AS42" s="2107"/>
      <c r="AT42" s="2107"/>
      <c r="AU42" s="2107"/>
      <c r="AV42" s="2107"/>
      <c r="AW42" s="2107"/>
      <c r="AX42" s="2107"/>
      <c r="AY42" s="2107"/>
      <c r="AZ42" s="2107"/>
      <c r="BA42" s="2107"/>
      <c r="BB42" s="2107"/>
      <c r="BC42" s="2107"/>
      <c r="BD42" s="2107"/>
      <c r="BE42" s="2107"/>
      <c r="BF42" s="2108"/>
      <c r="BG42" s="2106"/>
      <c r="BH42" s="2107"/>
      <c r="BI42" s="2107"/>
      <c r="BJ42" s="2107"/>
      <c r="BK42" s="2107"/>
      <c r="BL42" s="2107"/>
      <c r="BM42" s="2107"/>
      <c r="BN42" s="2107"/>
      <c r="BO42" s="2107"/>
      <c r="BP42" s="2107"/>
      <c r="BQ42" s="2107"/>
      <c r="BR42" s="2107"/>
      <c r="BS42" s="2107"/>
      <c r="BT42" s="2107"/>
      <c r="BU42" s="2107"/>
      <c r="BV42" s="2107"/>
      <c r="BW42" s="2107"/>
      <c r="BX42" s="2108"/>
    </row>
    <row r="43" spans="2:76" ht="19.5" customHeight="1">
      <c r="B43" s="1962"/>
      <c r="C43" s="501"/>
      <c r="D43" s="1995" t="s">
        <v>1698</v>
      </c>
      <c r="E43" s="2033" t="s">
        <v>86</v>
      </c>
      <c r="F43" s="2034"/>
      <c r="G43" s="2034"/>
      <c r="H43" s="2034"/>
      <c r="I43" s="1883"/>
      <c r="J43" s="1883"/>
      <c r="K43" s="1883"/>
      <c r="L43" s="2004" t="s">
        <v>702</v>
      </c>
      <c r="M43" s="2004"/>
      <c r="N43" s="2004"/>
      <c r="O43" s="2032" t="s">
        <v>88</v>
      </c>
      <c r="P43" s="2004"/>
      <c r="Q43" s="2004"/>
      <c r="R43" s="1883"/>
      <c r="S43" s="1883"/>
      <c r="T43" s="1883"/>
      <c r="U43" s="1930" t="s">
        <v>89</v>
      </c>
      <c r="V43" s="1931"/>
      <c r="W43" s="2033" t="s">
        <v>703</v>
      </c>
      <c r="X43" s="2034"/>
      <c r="Y43" s="2034"/>
      <c r="Z43" s="2034"/>
      <c r="AA43" s="1883"/>
      <c r="AB43" s="1883"/>
      <c r="AC43" s="1883"/>
      <c r="AD43" s="2004" t="s">
        <v>702</v>
      </c>
      <c r="AE43" s="2004"/>
      <c r="AF43" s="2004"/>
      <c r="AG43" s="2032" t="s">
        <v>88</v>
      </c>
      <c r="AH43" s="2004"/>
      <c r="AI43" s="2004"/>
      <c r="AJ43" s="1883"/>
      <c r="AK43" s="1883"/>
      <c r="AL43" s="1883"/>
      <c r="AM43" s="1930" t="s">
        <v>89</v>
      </c>
      <c r="AN43" s="1931"/>
      <c r="AO43" s="2033" t="s">
        <v>703</v>
      </c>
      <c r="AP43" s="2034"/>
      <c r="AQ43" s="2034"/>
      <c r="AR43" s="2034"/>
      <c r="AS43" s="1883"/>
      <c r="AT43" s="1883"/>
      <c r="AU43" s="1883"/>
      <c r="AV43" s="2004" t="s">
        <v>702</v>
      </c>
      <c r="AW43" s="2004"/>
      <c r="AX43" s="2004"/>
      <c r="AY43" s="2032" t="s">
        <v>88</v>
      </c>
      <c r="AZ43" s="2004"/>
      <c r="BA43" s="2004"/>
      <c r="BB43" s="1883"/>
      <c r="BC43" s="1883"/>
      <c r="BD43" s="1883"/>
      <c r="BE43" s="1930" t="s">
        <v>89</v>
      </c>
      <c r="BF43" s="1931"/>
      <c r="BG43" s="2033" t="s">
        <v>86</v>
      </c>
      <c r="BH43" s="2034"/>
      <c r="BI43" s="2034"/>
      <c r="BJ43" s="2034"/>
      <c r="BK43" s="1883"/>
      <c r="BL43" s="1883"/>
      <c r="BM43" s="1883"/>
      <c r="BN43" s="2004" t="s">
        <v>58</v>
      </c>
      <c r="BO43" s="2004"/>
      <c r="BP43" s="2004"/>
      <c r="BQ43" s="2032" t="s">
        <v>88</v>
      </c>
      <c r="BR43" s="2004"/>
      <c r="BS43" s="2004"/>
      <c r="BT43" s="1883"/>
      <c r="BU43" s="1883"/>
      <c r="BV43" s="1883"/>
      <c r="BW43" s="1930" t="s">
        <v>89</v>
      </c>
      <c r="BX43" s="1931"/>
    </row>
    <row r="44" spans="2:76" ht="19.5" customHeight="1">
      <c r="B44" s="1962"/>
      <c r="C44" s="501" t="s">
        <v>706</v>
      </c>
      <c r="D44" s="1996"/>
      <c r="E44" s="2035" t="s">
        <v>90</v>
      </c>
      <c r="F44" s="1923"/>
      <c r="G44" s="1923"/>
      <c r="H44" s="1923"/>
      <c r="I44" s="1922"/>
      <c r="J44" s="1922"/>
      <c r="K44" s="1922"/>
      <c r="L44" s="1923" t="s">
        <v>89</v>
      </c>
      <c r="M44" s="1923"/>
      <c r="N44" s="1924"/>
      <c r="O44" s="1925" t="s">
        <v>91</v>
      </c>
      <c r="P44" s="1923"/>
      <c r="Q44" s="1923"/>
      <c r="R44" s="1922"/>
      <c r="S44" s="1922"/>
      <c r="T44" s="1922"/>
      <c r="U44" s="1923" t="s">
        <v>92</v>
      </c>
      <c r="V44" s="1950"/>
      <c r="W44" s="1946" t="s">
        <v>90</v>
      </c>
      <c r="X44" s="1923"/>
      <c r="Y44" s="1923"/>
      <c r="Z44" s="1923"/>
      <c r="AA44" s="1922"/>
      <c r="AB44" s="1922"/>
      <c r="AC44" s="1922"/>
      <c r="AD44" s="1923" t="s">
        <v>89</v>
      </c>
      <c r="AE44" s="1923"/>
      <c r="AF44" s="1924"/>
      <c r="AG44" s="1925" t="s">
        <v>91</v>
      </c>
      <c r="AH44" s="1923"/>
      <c r="AI44" s="1923"/>
      <c r="AJ44" s="1922"/>
      <c r="AK44" s="1922"/>
      <c r="AL44" s="1922"/>
      <c r="AM44" s="1923" t="s">
        <v>92</v>
      </c>
      <c r="AN44" s="1950"/>
      <c r="AO44" s="1946" t="s">
        <v>90</v>
      </c>
      <c r="AP44" s="1923"/>
      <c r="AQ44" s="1923"/>
      <c r="AR44" s="1923"/>
      <c r="AS44" s="1922"/>
      <c r="AT44" s="1922"/>
      <c r="AU44" s="1922"/>
      <c r="AV44" s="1923" t="s">
        <v>89</v>
      </c>
      <c r="AW44" s="1923"/>
      <c r="AX44" s="1924"/>
      <c r="AY44" s="1925" t="s">
        <v>91</v>
      </c>
      <c r="AZ44" s="1923"/>
      <c r="BA44" s="1923"/>
      <c r="BB44" s="1922"/>
      <c r="BC44" s="1922"/>
      <c r="BD44" s="1922"/>
      <c r="BE44" s="1923" t="s">
        <v>92</v>
      </c>
      <c r="BF44" s="1950"/>
      <c r="BG44" s="1946" t="s">
        <v>90</v>
      </c>
      <c r="BH44" s="1923"/>
      <c r="BI44" s="1923"/>
      <c r="BJ44" s="1923"/>
      <c r="BK44" s="1922"/>
      <c r="BL44" s="1922"/>
      <c r="BM44" s="1922"/>
      <c r="BN44" s="1923" t="s">
        <v>89</v>
      </c>
      <c r="BO44" s="1923"/>
      <c r="BP44" s="1924"/>
      <c r="BQ44" s="1925" t="s">
        <v>91</v>
      </c>
      <c r="BR44" s="1923"/>
      <c r="BS44" s="1923"/>
      <c r="BT44" s="1922"/>
      <c r="BU44" s="1922"/>
      <c r="BV44" s="1922"/>
      <c r="BW44" s="1923" t="s">
        <v>62</v>
      </c>
      <c r="BX44" s="1950"/>
    </row>
    <row r="45" spans="2:76" ht="19.5" customHeight="1" thickBot="1">
      <c r="B45" s="1963"/>
      <c r="C45" s="492"/>
      <c r="D45" s="38" t="s">
        <v>93</v>
      </c>
      <c r="E45" s="2001" t="s">
        <v>94</v>
      </c>
      <c r="F45" s="2002"/>
      <c r="G45" s="2002"/>
      <c r="H45" s="2002"/>
      <c r="I45" s="2000"/>
      <c r="J45" s="2000"/>
      <c r="K45" s="2000"/>
      <c r="L45" s="1943" t="s">
        <v>95</v>
      </c>
      <c r="M45" s="1943"/>
      <c r="N45" s="1943"/>
      <c r="O45" s="2019" t="s">
        <v>96</v>
      </c>
      <c r="P45" s="1943"/>
      <c r="Q45" s="1943"/>
      <c r="R45" s="2000"/>
      <c r="S45" s="2000"/>
      <c r="T45" s="2000"/>
      <c r="U45" s="2002" t="s">
        <v>95</v>
      </c>
      <c r="V45" s="2015"/>
      <c r="W45" s="2001" t="s">
        <v>94</v>
      </c>
      <c r="X45" s="2002"/>
      <c r="Y45" s="2002"/>
      <c r="Z45" s="2002"/>
      <c r="AA45" s="2000"/>
      <c r="AB45" s="2000"/>
      <c r="AC45" s="2000"/>
      <c r="AD45" s="1943" t="s">
        <v>95</v>
      </c>
      <c r="AE45" s="1943"/>
      <c r="AF45" s="1943"/>
      <c r="AG45" s="2019" t="s">
        <v>96</v>
      </c>
      <c r="AH45" s="1943"/>
      <c r="AI45" s="1943"/>
      <c r="AJ45" s="2000"/>
      <c r="AK45" s="2000"/>
      <c r="AL45" s="2000"/>
      <c r="AM45" s="2002" t="s">
        <v>95</v>
      </c>
      <c r="AN45" s="2015"/>
      <c r="AO45" s="2001" t="s">
        <v>94</v>
      </c>
      <c r="AP45" s="2002"/>
      <c r="AQ45" s="2002"/>
      <c r="AR45" s="2002"/>
      <c r="AS45" s="2000"/>
      <c r="AT45" s="2000"/>
      <c r="AU45" s="2000"/>
      <c r="AV45" s="1943" t="s">
        <v>95</v>
      </c>
      <c r="AW45" s="1943"/>
      <c r="AX45" s="1943"/>
      <c r="AY45" s="2019" t="s">
        <v>96</v>
      </c>
      <c r="AZ45" s="1943"/>
      <c r="BA45" s="1943"/>
      <c r="BB45" s="2000"/>
      <c r="BC45" s="2000"/>
      <c r="BD45" s="2000"/>
      <c r="BE45" s="2002" t="s">
        <v>95</v>
      </c>
      <c r="BF45" s="2015"/>
      <c r="BG45" s="2001" t="s">
        <v>94</v>
      </c>
      <c r="BH45" s="2002"/>
      <c r="BI45" s="2002"/>
      <c r="BJ45" s="2002"/>
      <c r="BK45" s="2000"/>
      <c r="BL45" s="2000"/>
      <c r="BM45" s="2000"/>
      <c r="BN45" s="2002" t="s">
        <v>95</v>
      </c>
      <c r="BO45" s="2002"/>
      <c r="BP45" s="2002"/>
      <c r="BQ45" s="2068" t="s">
        <v>96</v>
      </c>
      <c r="BR45" s="2002"/>
      <c r="BS45" s="2002"/>
      <c r="BT45" s="2000"/>
      <c r="BU45" s="2000"/>
      <c r="BV45" s="2000"/>
      <c r="BW45" s="2002" t="s">
        <v>95</v>
      </c>
      <c r="BX45" s="2015"/>
    </row>
    <row r="46" spans="2:76" ht="19.5" customHeight="1" thickBot="1" thickTop="1">
      <c r="B46" s="1963"/>
      <c r="C46" s="492"/>
      <c r="D46" s="489" t="s">
        <v>446</v>
      </c>
      <c r="E46" s="1919"/>
      <c r="F46" s="1920"/>
      <c r="G46" s="1920"/>
      <c r="H46" s="1920"/>
      <c r="I46" s="1920"/>
      <c r="J46" s="1920"/>
      <c r="K46" s="1920"/>
      <c r="L46" s="1920"/>
      <c r="M46" s="1920"/>
      <c r="N46" s="1920"/>
      <c r="O46" s="1920"/>
      <c r="P46" s="1920"/>
      <c r="Q46" s="1920"/>
      <c r="R46" s="1920"/>
      <c r="S46" s="1920"/>
      <c r="T46" s="1920"/>
      <c r="U46" s="1920"/>
      <c r="V46" s="1921"/>
      <c r="W46" s="1919"/>
      <c r="X46" s="1920"/>
      <c r="Y46" s="1920"/>
      <c r="Z46" s="1920"/>
      <c r="AA46" s="1920"/>
      <c r="AB46" s="1920"/>
      <c r="AC46" s="1920"/>
      <c r="AD46" s="1920"/>
      <c r="AE46" s="1920"/>
      <c r="AF46" s="1920"/>
      <c r="AG46" s="1920"/>
      <c r="AH46" s="1920"/>
      <c r="AI46" s="1920"/>
      <c r="AJ46" s="1920"/>
      <c r="AK46" s="1920"/>
      <c r="AL46" s="1920"/>
      <c r="AM46" s="1920"/>
      <c r="AN46" s="1921"/>
      <c r="AO46" s="1919"/>
      <c r="AP46" s="1920"/>
      <c r="AQ46" s="1920"/>
      <c r="AR46" s="1920"/>
      <c r="AS46" s="1920"/>
      <c r="AT46" s="1920"/>
      <c r="AU46" s="1920"/>
      <c r="AV46" s="1920"/>
      <c r="AW46" s="1920"/>
      <c r="AX46" s="1920"/>
      <c r="AY46" s="1920"/>
      <c r="AZ46" s="1920"/>
      <c r="BA46" s="1920"/>
      <c r="BB46" s="1920"/>
      <c r="BC46" s="1920"/>
      <c r="BD46" s="1920"/>
      <c r="BE46" s="1920"/>
      <c r="BF46" s="1921"/>
      <c r="BG46" s="1919"/>
      <c r="BH46" s="1920"/>
      <c r="BI46" s="1920"/>
      <c r="BJ46" s="1920"/>
      <c r="BK46" s="1920"/>
      <c r="BL46" s="1920"/>
      <c r="BM46" s="1920"/>
      <c r="BN46" s="1920"/>
      <c r="BO46" s="1920"/>
      <c r="BP46" s="1920"/>
      <c r="BQ46" s="1920"/>
      <c r="BR46" s="1920"/>
      <c r="BS46" s="1920"/>
      <c r="BT46" s="1920"/>
      <c r="BU46" s="1920"/>
      <c r="BV46" s="1920"/>
      <c r="BW46" s="1920"/>
      <c r="BX46" s="1921"/>
    </row>
    <row r="47" spans="2:76" ht="19.5" customHeight="1" thickTop="1">
      <c r="B47" s="1963"/>
      <c r="C47" s="502" t="s">
        <v>48</v>
      </c>
      <c r="D47" s="33" t="s">
        <v>97</v>
      </c>
      <c r="E47" s="1938"/>
      <c r="F47" s="1939"/>
      <c r="G47" s="1939"/>
      <c r="H47" s="1939"/>
      <c r="I47" s="1939"/>
      <c r="J47" s="1939"/>
      <c r="K47" s="1939"/>
      <c r="L47" s="1939"/>
      <c r="M47" s="1939"/>
      <c r="N47" s="1939"/>
      <c r="O47" s="1939"/>
      <c r="P47" s="1939"/>
      <c r="Q47" s="1939"/>
      <c r="R47" s="1939"/>
      <c r="S47" s="1939"/>
      <c r="T47" s="1939"/>
      <c r="U47" s="1939"/>
      <c r="V47" s="1994"/>
      <c r="W47" s="1938"/>
      <c r="X47" s="1939"/>
      <c r="Y47" s="1939"/>
      <c r="Z47" s="1939"/>
      <c r="AA47" s="1939"/>
      <c r="AB47" s="1939"/>
      <c r="AC47" s="1939"/>
      <c r="AD47" s="1939"/>
      <c r="AE47" s="1939"/>
      <c r="AF47" s="1939"/>
      <c r="AG47" s="1939"/>
      <c r="AH47" s="1939"/>
      <c r="AI47" s="1939"/>
      <c r="AJ47" s="1939"/>
      <c r="AK47" s="1939"/>
      <c r="AL47" s="1939"/>
      <c r="AM47" s="1939"/>
      <c r="AN47" s="1994"/>
      <c r="AO47" s="1938"/>
      <c r="AP47" s="1939"/>
      <c r="AQ47" s="1939"/>
      <c r="AR47" s="1939"/>
      <c r="AS47" s="1939"/>
      <c r="AT47" s="1939"/>
      <c r="AU47" s="1939"/>
      <c r="AV47" s="1939"/>
      <c r="AW47" s="1939"/>
      <c r="AX47" s="1939"/>
      <c r="AY47" s="1939"/>
      <c r="AZ47" s="1939"/>
      <c r="BA47" s="1939"/>
      <c r="BB47" s="1939"/>
      <c r="BC47" s="1939"/>
      <c r="BD47" s="1939"/>
      <c r="BE47" s="1939"/>
      <c r="BF47" s="1994"/>
      <c r="BG47" s="1938" t="s">
        <v>1770</v>
      </c>
      <c r="BH47" s="1939"/>
      <c r="BI47" s="1939"/>
      <c r="BJ47" s="1939"/>
      <c r="BK47" s="1939"/>
      <c r="BL47" s="1939"/>
      <c r="BM47" s="1939"/>
      <c r="BN47" s="1939"/>
      <c r="BO47" s="1939"/>
      <c r="BP47" s="1939"/>
      <c r="BQ47" s="1939"/>
      <c r="BR47" s="1939"/>
      <c r="BS47" s="1939"/>
      <c r="BT47" s="1939"/>
      <c r="BU47" s="1939"/>
      <c r="BV47" s="1939"/>
      <c r="BW47" s="1939"/>
      <c r="BX47" s="1994"/>
    </row>
    <row r="48" spans="2:76" ht="19.5" customHeight="1">
      <c r="B48" s="1963"/>
      <c r="C48" s="503" t="s">
        <v>56</v>
      </c>
      <c r="D48" s="34" t="s">
        <v>98</v>
      </c>
      <c r="E48" s="1940"/>
      <c r="F48" s="1922"/>
      <c r="G48" s="1922"/>
      <c r="H48" s="1922"/>
      <c r="I48" s="1922"/>
      <c r="J48" s="1922"/>
      <c r="K48" s="1922"/>
      <c r="L48" s="1922"/>
      <c r="M48" s="1922"/>
      <c r="N48" s="1922"/>
      <c r="O48" s="1922"/>
      <c r="P48" s="1922"/>
      <c r="Q48" s="1922"/>
      <c r="R48" s="1922"/>
      <c r="S48" s="1922"/>
      <c r="T48" s="1922"/>
      <c r="U48" s="1922"/>
      <c r="V48" s="2003"/>
      <c r="W48" s="1940"/>
      <c r="X48" s="1922"/>
      <c r="Y48" s="1922"/>
      <c r="Z48" s="1922"/>
      <c r="AA48" s="1922"/>
      <c r="AB48" s="1922"/>
      <c r="AC48" s="1922"/>
      <c r="AD48" s="1922"/>
      <c r="AE48" s="1922"/>
      <c r="AF48" s="1922"/>
      <c r="AG48" s="1922"/>
      <c r="AH48" s="1922"/>
      <c r="AI48" s="1922"/>
      <c r="AJ48" s="1922"/>
      <c r="AK48" s="1922"/>
      <c r="AL48" s="1922"/>
      <c r="AM48" s="1922"/>
      <c r="AN48" s="2003"/>
      <c r="AO48" s="1940"/>
      <c r="AP48" s="1922"/>
      <c r="AQ48" s="1922"/>
      <c r="AR48" s="1922"/>
      <c r="AS48" s="1922"/>
      <c r="AT48" s="1922"/>
      <c r="AU48" s="1922"/>
      <c r="AV48" s="1922"/>
      <c r="AW48" s="1922"/>
      <c r="AX48" s="1922"/>
      <c r="AY48" s="1922"/>
      <c r="AZ48" s="1922"/>
      <c r="BA48" s="1922"/>
      <c r="BB48" s="1922"/>
      <c r="BC48" s="1922"/>
      <c r="BD48" s="1922"/>
      <c r="BE48" s="1922"/>
      <c r="BF48" s="2003"/>
      <c r="BG48" s="1940"/>
      <c r="BH48" s="1922"/>
      <c r="BI48" s="1922"/>
      <c r="BJ48" s="1922"/>
      <c r="BK48" s="1922"/>
      <c r="BL48" s="1922"/>
      <c r="BM48" s="1922"/>
      <c r="BN48" s="1922"/>
      <c r="BO48" s="1922"/>
      <c r="BP48" s="1922"/>
      <c r="BQ48" s="1922"/>
      <c r="BR48" s="1922"/>
      <c r="BS48" s="1922"/>
      <c r="BT48" s="1922"/>
      <c r="BU48" s="1922"/>
      <c r="BV48" s="1922"/>
      <c r="BW48" s="1922"/>
      <c r="BX48" s="2003"/>
    </row>
    <row r="49" spans="2:76" ht="19.5" customHeight="1">
      <c r="B49" s="1963"/>
      <c r="C49" s="504"/>
      <c r="D49" s="35" t="s">
        <v>99</v>
      </c>
      <c r="E49" s="1940"/>
      <c r="F49" s="1922"/>
      <c r="G49" s="1922"/>
      <c r="H49" s="1922"/>
      <c r="I49" s="1922"/>
      <c r="J49" s="1922"/>
      <c r="K49" s="1922"/>
      <c r="L49" s="1922"/>
      <c r="M49" s="1922"/>
      <c r="N49" s="1922"/>
      <c r="O49" s="1922"/>
      <c r="P49" s="1922"/>
      <c r="Q49" s="1922"/>
      <c r="R49" s="1922"/>
      <c r="S49" s="1922"/>
      <c r="T49" s="1922"/>
      <c r="U49" s="1922"/>
      <c r="V49" s="2003"/>
      <c r="W49" s="1940"/>
      <c r="X49" s="1922"/>
      <c r="Y49" s="1922"/>
      <c r="Z49" s="1922"/>
      <c r="AA49" s="1922"/>
      <c r="AB49" s="1922"/>
      <c r="AC49" s="1922"/>
      <c r="AD49" s="1922"/>
      <c r="AE49" s="1922"/>
      <c r="AF49" s="1922"/>
      <c r="AG49" s="1922"/>
      <c r="AH49" s="1922"/>
      <c r="AI49" s="1922"/>
      <c r="AJ49" s="1922"/>
      <c r="AK49" s="1922"/>
      <c r="AL49" s="1922"/>
      <c r="AM49" s="1922"/>
      <c r="AN49" s="2003"/>
      <c r="AO49" s="1940"/>
      <c r="AP49" s="1922"/>
      <c r="AQ49" s="1922"/>
      <c r="AR49" s="1922"/>
      <c r="AS49" s="1922"/>
      <c r="AT49" s="1922"/>
      <c r="AU49" s="1922"/>
      <c r="AV49" s="1922"/>
      <c r="AW49" s="1922"/>
      <c r="AX49" s="1922"/>
      <c r="AY49" s="1922"/>
      <c r="AZ49" s="1922"/>
      <c r="BA49" s="1922"/>
      <c r="BB49" s="1922"/>
      <c r="BC49" s="1922"/>
      <c r="BD49" s="1922"/>
      <c r="BE49" s="1922"/>
      <c r="BF49" s="2003"/>
      <c r="BG49" s="1880" t="s">
        <v>1771</v>
      </c>
      <c r="BH49" s="1881"/>
      <c r="BI49" s="1881"/>
      <c r="BJ49" s="1881"/>
      <c r="BK49" s="1881"/>
      <c r="BL49" s="1881"/>
      <c r="BM49" s="1881"/>
      <c r="BN49" s="1881"/>
      <c r="BO49" s="1881"/>
      <c r="BP49" s="1881"/>
      <c r="BQ49" s="1881"/>
      <c r="BR49" s="1881"/>
      <c r="BS49" s="1881"/>
      <c r="BT49" s="1881"/>
      <c r="BU49" s="1881"/>
      <c r="BV49" s="1881"/>
      <c r="BW49" s="1881"/>
      <c r="BX49" s="1882"/>
    </row>
    <row r="50" spans="2:76" ht="19.5" customHeight="1">
      <c r="B50" s="1963"/>
      <c r="C50" s="503"/>
      <c r="D50" s="35" t="s">
        <v>100</v>
      </c>
      <c r="E50" s="1940"/>
      <c r="F50" s="1922"/>
      <c r="G50" s="1922"/>
      <c r="H50" s="1922"/>
      <c r="I50" s="1922"/>
      <c r="J50" s="1922"/>
      <c r="K50" s="1922"/>
      <c r="L50" s="1922"/>
      <c r="M50" s="1922"/>
      <c r="N50" s="1922"/>
      <c r="O50" s="1922"/>
      <c r="P50" s="1922"/>
      <c r="Q50" s="1922"/>
      <c r="R50" s="1922"/>
      <c r="S50" s="1922"/>
      <c r="T50" s="1922"/>
      <c r="U50" s="1922"/>
      <c r="V50" s="2003"/>
      <c r="W50" s="1940"/>
      <c r="X50" s="1922"/>
      <c r="Y50" s="1922"/>
      <c r="Z50" s="1922"/>
      <c r="AA50" s="1922"/>
      <c r="AB50" s="1922"/>
      <c r="AC50" s="1922"/>
      <c r="AD50" s="1922"/>
      <c r="AE50" s="1922"/>
      <c r="AF50" s="1922"/>
      <c r="AG50" s="1922"/>
      <c r="AH50" s="1922"/>
      <c r="AI50" s="1922"/>
      <c r="AJ50" s="1922"/>
      <c r="AK50" s="1922"/>
      <c r="AL50" s="1922"/>
      <c r="AM50" s="1922"/>
      <c r="AN50" s="2003"/>
      <c r="AO50" s="1940"/>
      <c r="AP50" s="1922"/>
      <c r="AQ50" s="1922"/>
      <c r="AR50" s="1922"/>
      <c r="AS50" s="1922"/>
      <c r="AT50" s="1922"/>
      <c r="AU50" s="1922"/>
      <c r="AV50" s="1922"/>
      <c r="AW50" s="1922"/>
      <c r="AX50" s="1922"/>
      <c r="AY50" s="1922"/>
      <c r="AZ50" s="1922"/>
      <c r="BA50" s="1922"/>
      <c r="BB50" s="1922"/>
      <c r="BC50" s="1922"/>
      <c r="BD50" s="1922"/>
      <c r="BE50" s="1922"/>
      <c r="BF50" s="2003"/>
      <c r="BG50" s="1940"/>
      <c r="BH50" s="1922"/>
      <c r="BI50" s="1922"/>
      <c r="BJ50" s="1922"/>
      <c r="BK50" s="1922"/>
      <c r="BL50" s="1922"/>
      <c r="BM50" s="1922"/>
      <c r="BN50" s="1922"/>
      <c r="BO50" s="1922"/>
      <c r="BP50" s="1922"/>
      <c r="BQ50" s="1922"/>
      <c r="BR50" s="1922"/>
      <c r="BS50" s="1922"/>
      <c r="BT50" s="1922"/>
      <c r="BU50" s="1922"/>
      <c r="BV50" s="1922"/>
      <c r="BW50" s="1922"/>
      <c r="BX50" s="2003"/>
    </row>
    <row r="51" spans="2:76" ht="19.5" customHeight="1">
      <c r="B51" s="1963"/>
      <c r="C51" s="503" t="s">
        <v>707</v>
      </c>
      <c r="D51" s="34" t="s">
        <v>101</v>
      </c>
      <c r="E51" s="1940"/>
      <c r="F51" s="1922"/>
      <c r="G51" s="1922"/>
      <c r="H51" s="1922"/>
      <c r="I51" s="1922"/>
      <c r="J51" s="1922"/>
      <c r="K51" s="1922"/>
      <c r="L51" s="1922"/>
      <c r="M51" s="1922"/>
      <c r="N51" s="1922"/>
      <c r="O51" s="1922"/>
      <c r="P51" s="1922"/>
      <c r="Q51" s="1922"/>
      <c r="R51" s="1922"/>
      <c r="S51" s="1922"/>
      <c r="T51" s="1932" t="s">
        <v>92</v>
      </c>
      <c r="U51" s="1932"/>
      <c r="V51" s="1933"/>
      <c r="W51" s="1940"/>
      <c r="X51" s="1922"/>
      <c r="Y51" s="1922"/>
      <c r="Z51" s="1922"/>
      <c r="AA51" s="1922"/>
      <c r="AB51" s="1922"/>
      <c r="AC51" s="1922"/>
      <c r="AD51" s="1922"/>
      <c r="AE51" s="1922"/>
      <c r="AF51" s="1922"/>
      <c r="AG51" s="1922"/>
      <c r="AH51" s="1922"/>
      <c r="AI51" s="1922"/>
      <c r="AJ51" s="1922"/>
      <c r="AK51" s="1922"/>
      <c r="AL51" s="1932" t="s">
        <v>92</v>
      </c>
      <c r="AM51" s="1932"/>
      <c r="AN51" s="1933"/>
      <c r="AO51" s="1940"/>
      <c r="AP51" s="1922"/>
      <c r="AQ51" s="1922"/>
      <c r="AR51" s="1922"/>
      <c r="AS51" s="1922"/>
      <c r="AT51" s="1922"/>
      <c r="AU51" s="1922"/>
      <c r="AV51" s="1922"/>
      <c r="AW51" s="1922"/>
      <c r="AX51" s="1922"/>
      <c r="AY51" s="1922"/>
      <c r="AZ51" s="1922"/>
      <c r="BA51" s="1922"/>
      <c r="BB51" s="1922"/>
      <c r="BC51" s="1922"/>
      <c r="BD51" s="1932" t="s">
        <v>92</v>
      </c>
      <c r="BE51" s="1932"/>
      <c r="BF51" s="1933"/>
      <c r="BG51" s="1940"/>
      <c r="BH51" s="1922"/>
      <c r="BI51" s="1922"/>
      <c r="BJ51" s="1922"/>
      <c r="BK51" s="1922"/>
      <c r="BL51" s="1922"/>
      <c r="BM51" s="1922"/>
      <c r="BN51" s="1922"/>
      <c r="BO51" s="1922"/>
      <c r="BP51" s="1922"/>
      <c r="BQ51" s="1922"/>
      <c r="BR51" s="1922"/>
      <c r="BS51" s="1922"/>
      <c r="BT51" s="1922"/>
      <c r="BU51" s="1922"/>
      <c r="BV51" s="1932" t="s">
        <v>62</v>
      </c>
      <c r="BW51" s="1932"/>
      <c r="BX51" s="1933"/>
    </row>
    <row r="52" spans="2:76" ht="19.5" customHeight="1">
      <c r="B52" s="1963"/>
      <c r="C52" s="503"/>
      <c r="D52" s="34" t="s">
        <v>102</v>
      </c>
      <c r="E52" s="1940"/>
      <c r="F52" s="1922"/>
      <c r="G52" s="1922"/>
      <c r="H52" s="1922"/>
      <c r="I52" s="1922"/>
      <c r="J52" s="1922"/>
      <c r="K52" s="1922"/>
      <c r="L52" s="1922"/>
      <c r="M52" s="1922"/>
      <c r="N52" s="1922"/>
      <c r="O52" s="1922"/>
      <c r="P52" s="1922"/>
      <c r="Q52" s="1922"/>
      <c r="R52" s="1922"/>
      <c r="S52" s="1922"/>
      <c r="T52" s="1932" t="s">
        <v>87</v>
      </c>
      <c r="U52" s="1932"/>
      <c r="V52" s="1933"/>
      <c r="W52" s="1940"/>
      <c r="X52" s="1922"/>
      <c r="Y52" s="1922"/>
      <c r="Z52" s="1922"/>
      <c r="AA52" s="1922"/>
      <c r="AB52" s="1922"/>
      <c r="AC52" s="1922"/>
      <c r="AD52" s="1922"/>
      <c r="AE52" s="1922"/>
      <c r="AF52" s="1922"/>
      <c r="AG52" s="1922"/>
      <c r="AH52" s="1922"/>
      <c r="AI52" s="1922"/>
      <c r="AJ52" s="1922"/>
      <c r="AK52" s="1922"/>
      <c r="AL52" s="1932" t="s">
        <v>87</v>
      </c>
      <c r="AM52" s="1932"/>
      <c r="AN52" s="1933"/>
      <c r="AO52" s="1940"/>
      <c r="AP52" s="1922"/>
      <c r="AQ52" s="1922"/>
      <c r="AR52" s="1922"/>
      <c r="AS52" s="1922"/>
      <c r="AT52" s="1922"/>
      <c r="AU52" s="1922"/>
      <c r="AV52" s="1922"/>
      <c r="AW52" s="1922"/>
      <c r="AX52" s="1922"/>
      <c r="AY52" s="1922"/>
      <c r="AZ52" s="1922"/>
      <c r="BA52" s="1922"/>
      <c r="BB52" s="1922"/>
      <c r="BC52" s="1922"/>
      <c r="BD52" s="1932" t="s">
        <v>87</v>
      </c>
      <c r="BE52" s="1932"/>
      <c r="BF52" s="1933"/>
      <c r="BG52" s="1940"/>
      <c r="BH52" s="1922"/>
      <c r="BI52" s="1922"/>
      <c r="BJ52" s="1922"/>
      <c r="BK52" s="1922"/>
      <c r="BL52" s="1922"/>
      <c r="BM52" s="1922"/>
      <c r="BN52" s="1922"/>
      <c r="BO52" s="1922"/>
      <c r="BP52" s="1922"/>
      <c r="BQ52" s="1922"/>
      <c r="BR52" s="1922"/>
      <c r="BS52" s="1922"/>
      <c r="BT52" s="1922"/>
      <c r="BU52" s="1922"/>
      <c r="BV52" s="1932" t="s">
        <v>58</v>
      </c>
      <c r="BW52" s="1932"/>
      <c r="BX52" s="1933"/>
    </row>
    <row r="53" spans="2:76" ht="19.5" customHeight="1">
      <c r="B53" s="1963"/>
      <c r="C53" s="503"/>
      <c r="D53" s="34" t="s">
        <v>103</v>
      </c>
      <c r="E53" s="1940"/>
      <c r="F53" s="1922"/>
      <c r="G53" s="1922"/>
      <c r="H53" s="1922"/>
      <c r="I53" s="1922"/>
      <c r="J53" s="1922"/>
      <c r="K53" s="1922"/>
      <c r="L53" s="1922"/>
      <c r="M53" s="1922"/>
      <c r="N53" s="1922"/>
      <c r="O53" s="1922"/>
      <c r="P53" s="1922"/>
      <c r="Q53" s="1922"/>
      <c r="R53" s="1922"/>
      <c r="S53" s="1922"/>
      <c r="T53" s="1932" t="s">
        <v>92</v>
      </c>
      <c r="U53" s="1932"/>
      <c r="V53" s="1933"/>
      <c r="W53" s="1940"/>
      <c r="X53" s="1922"/>
      <c r="Y53" s="1922"/>
      <c r="Z53" s="1922"/>
      <c r="AA53" s="1922"/>
      <c r="AB53" s="1922"/>
      <c r="AC53" s="1922"/>
      <c r="AD53" s="1922"/>
      <c r="AE53" s="1922"/>
      <c r="AF53" s="1922"/>
      <c r="AG53" s="1922"/>
      <c r="AH53" s="1922"/>
      <c r="AI53" s="1922"/>
      <c r="AJ53" s="1922"/>
      <c r="AK53" s="1922"/>
      <c r="AL53" s="1932" t="s">
        <v>92</v>
      </c>
      <c r="AM53" s="1932"/>
      <c r="AN53" s="1933"/>
      <c r="AO53" s="1940"/>
      <c r="AP53" s="1922"/>
      <c r="AQ53" s="1922"/>
      <c r="AR53" s="1922"/>
      <c r="AS53" s="1922"/>
      <c r="AT53" s="1922"/>
      <c r="AU53" s="1922"/>
      <c r="AV53" s="1922"/>
      <c r="AW53" s="1922"/>
      <c r="AX53" s="1922"/>
      <c r="AY53" s="1922"/>
      <c r="AZ53" s="1922"/>
      <c r="BA53" s="1922"/>
      <c r="BB53" s="1922"/>
      <c r="BC53" s="1922"/>
      <c r="BD53" s="1932" t="s">
        <v>92</v>
      </c>
      <c r="BE53" s="1932"/>
      <c r="BF53" s="1933"/>
      <c r="BG53" s="1940"/>
      <c r="BH53" s="1922"/>
      <c r="BI53" s="1922"/>
      <c r="BJ53" s="1922"/>
      <c r="BK53" s="1922"/>
      <c r="BL53" s="1922"/>
      <c r="BM53" s="1922"/>
      <c r="BN53" s="1922"/>
      <c r="BO53" s="1922"/>
      <c r="BP53" s="1922"/>
      <c r="BQ53" s="1922"/>
      <c r="BR53" s="1922"/>
      <c r="BS53" s="1922"/>
      <c r="BT53" s="1922"/>
      <c r="BU53" s="1922"/>
      <c r="BV53" s="1932" t="s">
        <v>62</v>
      </c>
      <c r="BW53" s="1932"/>
      <c r="BX53" s="1933"/>
    </row>
    <row r="54" spans="2:76" ht="19.5" customHeight="1">
      <c r="B54" s="1963"/>
      <c r="C54" s="503" t="s">
        <v>48</v>
      </c>
      <c r="D54" s="34" t="s">
        <v>104</v>
      </c>
      <c r="E54" s="1941" t="s">
        <v>105</v>
      </c>
      <c r="F54" s="1942"/>
      <c r="G54" s="1942"/>
      <c r="H54" s="1942"/>
      <c r="I54" s="1942"/>
      <c r="J54" s="1942" t="s">
        <v>106</v>
      </c>
      <c r="K54" s="1942"/>
      <c r="L54" s="1942"/>
      <c r="M54" s="1942"/>
      <c r="N54" s="1942"/>
      <c r="O54" s="1942"/>
      <c r="P54" s="1942"/>
      <c r="Q54" s="1942"/>
      <c r="R54" s="1942" t="s">
        <v>107</v>
      </c>
      <c r="S54" s="1942"/>
      <c r="T54" s="1942"/>
      <c r="U54" s="1942"/>
      <c r="V54" s="1947"/>
      <c r="W54" s="1941" t="s">
        <v>105</v>
      </c>
      <c r="X54" s="1942"/>
      <c r="Y54" s="1942"/>
      <c r="Z54" s="1942"/>
      <c r="AA54" s="1942"/>
      <c r="AB54" s="1942" t="s">
        <v>106</v>
      </c>
      <c r="AC54" s="1942"/>
      <c r="AD54" s="1942"/>
      <c r="AE54" s="1942"/>
      <c r="AF54" s="1942"/>
      <c r="AG54" s="1942"/>
      <c r="AH54" s="1942"/>
      <c r="AI54" s="1942"/>
      <c r="AJ54" s="1942" t="s">
        <v>107</v>
      </c>
      <c r="AK54" s="1942"/>
      <c r="AL54" s="1942"/>
      <c r="AM54" s="1942"/>
      <c r="AN54" s="1947"/>
      <c r="AO54" s="1941" t="s">
        <v>105</v>
      </c>
      <c r="AP54" s="1942"/>
      <c r="AQ54" s="1942"/>
      <c r="AR54" s="1942"/>
      <c r="AS54" s="1942"/>
      <c r="AT54" s="1942" t="s">
        <v>106</v>
      </c>
      <c r="AU54" s="1942"/>
      <c r="AV54" s="1942"/>
      <c r="AW54" s="1942"/>
      <c r="AX54" s="1942"/>
      <c r="AY54" s="1942"/>
      <c r="AZ54" s="1942"/>
      <c r="BA54" s="1942"/>
      <c r="BB54" s="1942" t="s">
        <v>107</v>
      </c>
      <c r="BC54" s="1942"/>
      <c r="BD54" s="1942"/>
      <c r="BE54" s="1942"/>
      <c r="BF54" s="1947"/>
      <c r="BG54" s="1941" t="s">
        <v>105</v>
      </c>
      <c r="BH54" s="1942"/>
      <c r="BI54" s="1942"/>
      <c r="BJ54" s="1942"/>
      <c r="BK54" s="1942"/>
      <c r="BL54" s="1942" t="s">
        <v>106</v>
      </c>
      <c r="BM54" s="1942"/>
      <c r="BN54" s="1942"/>
      <c r="BO54" s="1942"/>
      <c r="BP54" s="1942"/>
      <c r="BQ54" s="1942"/>
      <c r="BR54" s="1942"/>
      <c r="BS54" s="1942"/>
      <c r="BT54" s="1942" t="s">
        <v>107</v>
      </c>
      <c r="BU54" s="1942"/>
      <c r="BV54" s="1942"/>
      <c r="BW54" s="1942"/>
      <c r="BX54" s="1947"/>
    </row>
    <row r="55" spans="2:76" ht="19.5" customHeight="1">
      <c r="B55" s="1963"/>
      <c r="C55" s="505" t="s">
        <v>1618</v>
      </c>
      <c r="D55" s="36" t="s">
        <v>108</v>
      </c>
      <c r="E55" s="1946"/>
      <c r="F55" s="1923"/>
      <c r="G55" s="1923"/>
      <c r="H55" s="1923"/>
      <c r="I55" s="1924"/>
      <c r="J55" s="1925"/>
      <c r="K55" s="1923"/>
      <c r="L55" s="1923"/>
      <c r="M55" s="14" t="s">
        <v>109</v>
      </c>
      <c r="N55" s="1922"/>
      <c r="O55" s="1922"/>
      <c r="P55" s="1923" t="s">
        <v>110</v>
      </c>
      <c r="Q55" s="1924"/>
      <c r="R55" s="1945"/>
      <c r="S55" s="1883"/>
      <c r="T55" s="1883"/>
      <c r="U55" s="1943" t="s">
        <v>111</v>
      </c>
      <c r="V55" s="1944"/>
      <c r="W55" s="1946"/>
      <c r="X55" s="1923"/>
      <c r="Y55" s="1923"/>
      <c r="Z55" s="1923"/>
      <c r="AA55" s="1924"/>
      <c r="AB55" s="1925"/>
      <c r="AC55" s="1923"/>
      <c r="AD55" s="1923"/>
      <c r="AE55" s="14" t="s">
        <v>109</v>
      </c>
      <c r="AF55" s="1922"/>
      <c r="AG55" s="1922"/>
      <c r="AH55" s="1923" t="s">
        <v>110</v>
      </c>
      <c r="AI55" s="1924"/>
      <c r="AJ55" s="1945"/>
      <c r="AK55" s="1883"/>
      <c r="AL55" s="1883"/>
      <c r="AM55" s="1943" t="s">
        <v>111</v>
      </c>
      <c r="AN55" s="1944"/>
      <c r="AO55" s="1946"/>
      <c r="AP55" s="1923"/>
      <c r="AQ55" s="1923"/>
      <c r="AR55" s="1923"/>
      <c r="AS55" s="1924"/>
      <c r="AT55" s="1925"/>
      <c r="AU55" s="1923"/>
      <c r="AV55" s="1923"/>
      <c r="AW55" s="14" t="s">
        <v>109</v>
      </c>
      <c r="AX55" s="1922"/>
      <c r="AY55" s="1922"/>
      <c r="AZ55" s="1923" t="s">
        <v>110</v>
      </c>
      <c r="BA55" s="1924"/>
      <c r="BB55" s="1945"/>
      <c r="BC55" s="1883"/>
      <c r="BD55" s="1883"/>
      <c r="BE55" s="1943" t="s">
        <v>111</v>
      </c>
      <c r="BF55" s="1944"/>
      <c r="BG55" s="1946"/>
      <c r="BH55" s="1923"/>
      <c r="BI55" s="1923"/>
      <c r="BJ55" s="1923"/>
      <c r="BK55" s="1924"/>
      <c r="BL55" s="1925"/>
      <c r="BM55" s="1923"/>
      <c r="BN55" s="1923"/>
      <c r="BO55" s="14" t="s">
        <v>1227</v>
      </c>
      <c r="BP55" s="1922"/>
      <c r="BQ55" s="1922"/>
      <c r="BR55" s="2069" t="s">
        <v>110</v>
      </c>
      <c r="BS55" s="2070"/>
      <c r="BT55" s="1945"/>
      <c r="BU55" s="1883"/>
      <c r="BV55" s="1883"/>
      <c r="BW55" s="1943" t="s">
        <v>50</v>
      </c>
      <c r="BX55" s="1944"/>
    </row>
    <row r="56" spans="2:76" ht="19.5" customHeight="1" thickBot="1">
      <c r="B56" s="1963"/>
      <c r="C56" s="505"/>
      <c r="D56" s="36" t="s">
        <v>112</v>
      </c>
      <c r="E56" s="1946"/>
      <c r="F56" s="1923"/>
      <c r="G56" s="1923"/>
      <c r="H56" s="1923"/>
      <c r="I56" s="1924"/>
      <c r="J56" s="1925"/>
      <c r="K56" s="1923"/>
      <c r="L56" s="1923"/>
      <c r="M56" s="14" t="s">
        <v>109</v>
      </c>
      <c r="N56" s="1922"/>
      <c r="O56" s="1922"/>
      <c r="P56" s="1923" t="s">
        <v>110</v>
      </c>
      <c r="Q56" s="1923"/>
      <c r="R56" s="1937"/>
      <c r="S56" s="1922"/>
      <c r="T56" s="1922"/>
      <c r="U56" s="1923" t="s">
        <v>113</v>
      </c>
      <c r="V56" s="1950"/>
      <c r="W56" s="1946"/>
      <c r="X56" s="1923"/>
      <c r="Y56" s="1923"/>
      <c r="Z56" s="1923"/>
      <c r="AA56" s="1924"/>
      <c r="AB56" s="1925"/>
      <c r="AC56" s="1923"/>
      <c r="AD56" s="1923"/>
      <c r="AE56" s="14" t="s">
        <v>109</v>
      </c>
      <c r="AF56" s="1922"/>
      <c r="AG56" s="1922"/>
      <c r="AH56" s="1923" t="s">
        <v>110</v>
      </c>
      <c r="AI56" s="1923"/>
      <c r="AJ56" s="1937"/>
      <c r="AK56" s="1922"/>
      <c r="AL56" s="1922"/>
      <c r="AM56" s="1923" t="s">
        <v>113</v>
      </c>
      <c r="AN56" s="1950"/>
      <c r="AO56" s="1946"/>
      <c r="AP56" s="1923"/>
      <c r="AQ56" s="1923"/>
      <c r="AR56" s="1923"/>
      <c r="AS56" s="1924"/>
      <c r="AT56" s="1925"/>
      <c r="AU56" s="1923"/>
      <c r="AV56" s="1923"/>
      <c r="AW56" s="14" t="s">
        <v>109</v>
      </c>
      <c r="AX56" s="1922"/>
      <c r="AY56" s="1922"/>
      <c r="AZ56" s="1923" t="s">
        <v>110</v>
      </c>
      <c r="BA56" s="1923"/>
      <c r="BB56" s="1937"/>
      <c r="BC56" s="1922"/>
      <c r="BD56" s="1922"/>
      <c r="BE56" s="1923" t="s">
        <v>113</v>
      </c>
      <c r="BF56" s="1950"/>
      <c r="BG56" s="1946"/>
      <c r="BH56" s="1923"/>
      <c r="BI56" s="1923"/>
      <c r="BJ56" s="1923"/>
      <c r="BK56" s="1924"/>
      <c r="BL56" s="1925"/>
      <c r="BM56" s="1923"/>
      <c r="BN56" s="1923"/>
      <c r="BO56" s="14" t="s">
        <v>1227</v>
      </c>
      <c r="BP56" s="1922"/>
      <c r="BQ56" s="1922"/>
      <c r="BR56" s="2069" t="s">
        <v>110</v>
      </c>
      <c r="BS56" s="2069"/>
      <c r="BT56" s="1937"/>
      <c r="BU56" s="1922"/>
      <c r="BV56" s="1922"/>
      <c r="BW56" s="1923" t="s">
        <v>113</v>
      </c>
      <c r="BX56" s="1950"/>
    </row>
    <row r="57" spans="2:76" ht="19.5" customHeight="1" thickBot="1" thickTop="1">
      <c r="B57" s="1963"/>
      <c r="C57" s="492"/>
      <c r="D57" s="489" t="s">
        <v>446</v>
      </c>
      <c r="E57" s="1919"/>
      <c r="F57" s="1920"/>
      <c r="G57" s="1920"/>
      <c r="H57" s="1920"/>
      <c r="I57" s="1920"/>
      <c r="J57" s="1920"/>
      <c r="K57" s="1920"/>
      <c r="L57" s="1920"/>
      <c r="M57" s="1920"/>
      <c r="N57" s="1920"/>
      <c r="O57" s="1920"/>
      <c r="P57" s="1920"/>
      <c r="Q57" s="1920"/>
      <c r="R57" s="1920"/>
      <c r="S57" s="1920"/>
      <c r="T57" s="1920"/>
      <c r="U57" s="1920"/>
      <c r="V57" s="1921"/>
      <c r="W57" s="1919"/>
      <c r="X57" s="1920"/>
      <c r="Y57" s="1920"/>
      <c r="Z57" s="1920"/>
      <c r="AA57" s="1920"/>
      <c r="AB57" s="1920"/>
      <c r="AC57" s="1920"/>
      <c r="AD57" s="1920"/>
      <c r="AE57" s="1920"/>
      <c r="AF57" s="1920"/>
      <c r="AG57" s="1920"/>
      <c r="AH57" s="1920"/>
      <c r="AI57" s="1920"/>
      <c r="AJ57" s="1920"/>
      <c r="AK57" s="1920"/>
      <c r="AL57" s="1920"/>
      <c r="AM57" s="1920"/>
      <c r="AN57" s="1921"/>
      <c r="AO57" s="1919"/>
      <c r="AP57" s="1920"/>
      <c r="AQ57" s="1920"/>
      <c r="AR57" s="1920"/>
      <c r="AS57" s="1920"/>
      <c r="AT57" s="1920"/>
      <c r="AU57" s="1920"/>
      <c r="AV57" s="1920"/>
      <c r="AW57" s="1920"/>
      <c r="AX57" s="1920"/>
      <c r="AY57" s="1920"/>
      <c r="AZ57" s="1920"/>
      <c r="BA57" s="1920"/>
      <c r="BB57" s="1920"/>
      <c r="BC57" s="1920"/>
      <c r="BD57" s="1920"/>
      <c r="BE57" s="1920"/>
      <c r="BF57" s="1921"/>
      <c r="BG57" s="1919"/>
      <c r="BH57" s="1920"/>
      <c r="BI57" s="1920"/>
      <c r="BJ57" s="1920"/>
      <c r="BK57" s="1920"/>
      <c r="BL57" s="1920"/>
      <c r="BM57" s="1920"/>
      <c r="BN57" s="1920"/>
      <c r="BO57" s="1920"/>
      <c r="BP57" s="1920"/>
      <c r="BQ57" s="1920"/>
      <c r="BR57" s="1920"/>
      <c r="BS57" s="1920"/>
      <c r="BT57" s="1920"/>
      <c r="BU57" s="1920"/>
      <c r="BV57" s="1920"/>
      <c r="BW57" s="1920"/>
      <c r="BX57" s="1921"/>
    </row>
    <row r="58" spans="2:76" ht="19.5" customHeight="1" thickTop="1">
      <c r="B58" s="1963"/>
      <c r="C58" s="502" t="s">
        <v>114</v>
      </c>
      <c r="D58" s="138" t="s">
        <v>102</v>
      </c>
      <c r="E58" s="1938"/>
      <c r="F58" s="1939"/>
      <c r="G58" s="1939"/>
      <c r="H58" s="1939"/>
      <c r="I58" s="1939"/>
      <c r="J58" s="1939"/>
      <c r="K58" s="1939"/>
      <c r="L58" s="1939"/>
      <c r="M58" s="1939"/>
      <c r="N58" s="1939"/>
      <c r="O58" s="1939"/>
      <c r="P58" s="1939"/>
      <c r="Q58" s="1939"/>
      <c r="R58" s="1939"/>
      <c r="S58" s="1939"/>
      <c r="T58" s="1948" t="s">
        <v>87</v>
      </c>
      <c r="U58" s="1948"/>
      <c r="V58" s="1949"/>
      <c r="W58" s="1938"/>
      <c r="X58" s="1939"/>
      <c r="Y58" s="1939"/>
      <c r="Z58" s="1939"/>
      <c r="AA58" s="1939"/>
      <c r="AB58" s="1939"/>
      <c r="AC58" s="1939"/>
      <c r="AD58" s="1939"/>
      <c r="AE58" s="1939"/>
      <c r="AF58" s="1939"/>
      <c r="AG58" s="1939"/>
      <c r="AH58" s="1939"/>
      <c r="AI58" s="1939"/>
      <c r="AJ58" s="1939"/>
      <c r="AK58" s="1939"/>
      <c r="AL58" s="1948" t="s">
        <v>87</v>
      </c>
      <c r="AM58" s="1948"/>
      <c r="AN58" s="1949"/>
      <c r="AO58" s="1938"/>
      <c r="AP58" s="1939"/>
      <c r="AQ58" s="1939"/>
      <c r="AR58" s="1939"/>
      <c r="AS58" s="1939"/>
      <c r="AT58" s="1939"/>
      <c r="AU58" s="1939"/>
      <c r="AV58" s="1939"/>
      <c r="AW58" s="1939"/>
      <c r="AX58" s="1939"/>
      <c r="AY58" s="1939"/>
      <c r="AZ58" s="1939"/>
      <c r="BA58" s="1939"/>
      <c r="BB58" s="1939"/>
      <c r="BC58" s="1939"/>
      <c r="BD58" s="1948" t="s">
        <v>87</v>
      </c>
      <c r="BE58" s="1948"/>
      <c r="BF58" s="1949"/>
      <c r="BG58" s="1910" t="s">
        <v>1609</v>
      </c>
      <c r="BH58" s="1911"/>
      <c r="BI58" s="1911"/>
      <c r="BJ58" s="1911"/>
      <c r="BK58" s="1911"/>
      <c r="BL58" s="1911"/>
      <c r="BM58" s="1911"/>
      <c r="BN58" s="1911"/>
      <c r="BO58" s="1911"/>
      <c r="BP58" s="1911"/>
      <c r="BQ58" s="1911"/>
      <c r="BR58" s="1911"/>
      <c r="BS58" s="1911"/>
      <c r="BT58" s="1911"/>
      <c r="BU58" s="1911"/>
      <c r="BV58" s="1911"/>
      <c r="BW58" s="1911"/>
      <c r="BX58" s="1912"/>
    </row>
    <row r="59" spans="2:76" ht="19.5" customHeight="1">
      <c r="B59" s="1963"/>
      <c r="C59" s="504"/>
      <c r="D59" s="134" t="s">
        <v>101</v>
      </c>
      <c r="E59" s="1940"/>
      <c r="F59" s="1922"/>
      <c r="G59" s="1922"/>
      <c r="H59" s="1922"/>
      <c r="I59" s="1922"/>
      <c r="J59" s="1922"/>
      <c r="K59" s="1922"/>
      <c r="L59" s="1922"/>
      <c r="M59" s="1922"/>
      <c r="N59" s="1922"/>
      <c r="O59" s="1922"/>
      <c r="P59" s="1922"/>
      <c r="Q59" s="1922"/>
      <c r="R59" s="1922"/>
      <c r="S59" s="1922"/>
      <c r="T59" s="1932" t="s">
        <v>92</v>
      </c>
      <c r="U59" s="1932"/>
      <c r="V59" s="1933"/>
      <c r="W59" s="1940"/>
      <c r="X59" s="1922"/>
      <c r="Y59" s="1922"/>
      <c r="Z59" s="1922"/>
      <c r="AA59" s="1922"/>
      <c r="AB59" s="1922"/>
      <c r="AC59" s="1922"/>
      <c r="AD59" s="1922"/>
      <c r="AE59" s="1922"/>
      <c r="AF59" s="1922"/>
      <c r="AG59" s="1922"/>
      <c r="AH59" s="1922"/>
      <c r="AI59" s="1922"/>
      <c r="AJ59" s="1922"/>
      <c r="AK59" s="1922"/>
      <c r="AL59" s="1932" t="s">
        <v>92</v>
      </c>
      <c r="AM59" s="1932"/>
      <c r="AN59" s="1933"/>
      <c r="AO59" s="1940"/>
      <c r="AP59" s="1922"/>
      <c r="AQ59" s="1922"/>
      <c r="AR59" s="1922"/>
      <c r="AS59" s="1922"/>
      <c r="AT59" s="1922"/>
      <c r="AU59" s="1922"/>
      <c r="AV59" s="1922"/>
      <c r="AW59" s="1922"/>
      <c r="AX59" s="1922"/>
      <c r="AY59" s="1922"/>
      <c r="AZ59" s="1922"/>
      <c r="BA59" s="1922"/>
      <c r="BB59" s="1922"/>
      <c r="BC59" s="1922"/>
      <c r="BD59" s="1932" t="s">
        <v>92</v>
      </c>
      <c r="BE59" s="1932"/>
      <c r="BF59" s="1933"/>
      <c r="BG59" s="1913"/>
      <c r="BH59" s="1914"/>
      <c r="BI59" s="1914"/>
      <c r="BJ59" s="1914"/>
      <c r="BK59" s="1914"/>
      <c r="BL59" s="1914"/>
      <c r="BM59" s="1914"/>
      <c r="BN59" s="1914"/>
      <c r="BO59" s="1914"/>
      <c r="BP59" s="1914"/>
      <c r="BQ59" s="1914"/>
      <c r="BR59" s="1914"/>
      <c r="BS59" s="1914"/>
      <c r="BT59" s="1914"/>
      <c r="BU59" s="1914"/>
      <c r="BV59" s="1914"/>
      <c r="BW59" s="1914"/>
      <c r="BX59" s="1915"/>
    </row>
    <row r="60" spans="2:76" ht="84.75" customHeight="1" thickBot="1">
      <c r="B60" s="1963"/>
      <c r="C60" s="503" t="s">
        <v>708</v>
      </c>
      <c r="D60" s="37" t="s">
        <v>728</v>
      </c>
      <c r="E60" s="1934"/>
      <c r="F60" s="1935"/>
      <c r="G60" s="1935"/>
      <c r="H60" s="1935"/>
      <c r="I60" s="1935"/>
      <c r="J60" s="1935"/>
      <c r="K60" s="1935"/>
      <c r="L60" s="1935"/>
      <c r="M60" s="1935"/>
      <c r="N60" s="1935"/>
      <c r="O60" s="1935"/>
      <c r="P60" s="1935"/>
      <c r="Q60" s="1935"/>
      <c r="R60" s="1935"/>
      <c r="S60" s="1935"/>
      <c r="T60" s="1935"/>
      <c r="U60" s="1935"/>
      <c r="V60" s="1936"/>
      <c r="W60" s="1934"/>
      <c r="X60" s="1935"/>
      <c r="Y60" s="1935"/>
      <c r="Z60" s="1935"/>
      <c r="AA60" s="1935"/>
      <c r="AB60" s="1935"/>
      <c r="AC60" s="1935"/>
      <c r="AD60" s="1935"/>
      <c r="AE60" s="1935"/>
      <c r="AF60" s="1935"/>
      <c r="AG60" s="1935"/>
      <c r="AH60" s="1935"/>
      <c r="AI60" s="1935"/>
      <c r="AJ60" s="1935"/>
      <c r="AK60" s="1935"/>
      <c r="AL60" s="1935"/>
      <c r="AM60" s="1935"/>
      <c r="AN60" s="1936"/>
      <c r="AO60" s="1934"/>
      <c r="AP60" s="1935"/>
      <c r="AQ60" s="1935"/>
      <c r="AR60" s="1935"/>
      <c r="AS60" s="1935"/>
      <c r="AT60" s="1935"/>
      <c r="AU60" s="1935"/>
      <c r="AV60" s="1935"/>
      <c r="AW60" s="1935"/>
      <c r="AX60" s="1935"/>
      <c r="AY60" s="1935"/>
      <c r="AZ60" s="1935"/>
      <c r="BA60" s="1935"/>
      <c r="BB60" s="1935"/>
      <c r="BC60" s="1935"/>
      <c r="BD60" s="1935"/>
      <c r="BE60" s="1935"/>
      <c r="BF60" s="1936"/>
      <c r="BG60" s="1916"/>
      <c r="BH60" s="1917"/>
      <c r="BI60" s="1917"/>
      <c r="BJ60" s="1917"/>
      <c r="BK60" s="1917"/>
      <c r="BL60" s="1917"/>
      <c r="BM60" s="1917"/>
      <c r="BN60" s="1917"/>
      <c r="BO60" s="1917"/>
      <c r="BP60" s="1917"/>
      <c r="BQ60" s="1917"/>
      <c r="BR60" s="1917"/>
      <c r="BS60" s="1917"/>
      <c r="BT60" s="1917"/>
      <c r="BU60" s="1917"/>
      <c r="BV60" s="1917"/>
      <c r="BW60" s="1917"/>
      <c r="BX60" s="1918"/>
    </row>
    <row r="61" spans="2:76" ht="19.5" customHeight="1" thickBot="1" thickTop="1">
      <c r="B61" s="1964"/>
      <c r="C61" s="506"/>
      <c r="D61" s="490" t="s">
        <v>446</v>
      </c>
      <c r="E61" s="1892"/>
      <c r="F61" s="1893"/>
      <c r="G61" s="1893"/>
      <c r="H61" s="1893"/>
      <c r="I61" s="1893"/>
      <c r="J61" s="1893"/>
      <c r="K61" s="1893"/>
      <c r="L61" s="1893"/>
      <c r="M61" s="1893"/>
      <c r="N61" s="1893"/>
      <c r="O61" s="1893"/>
      <c r="P61" s="1893"/>
      <c r="Q61" s="1893"/>
      <c r="R61" s="1893"/>
      <c r="S61" s="1893"/>
      <c r="T61" s="1893"/>
      <c r="U61" s="1893"/>
      <c r="V61" s="1894"/>
      <c r="W61" s="1892"/>
      <c r="X61" s="1893"/>
      <c r="Y61" s="1893"/>
      <c r="Z61" s="1893"/>
      <c r="AA61" s="1893"/>
      <c r="AB61" s="1893"/>
      <c r="AC61" s="1893"/>
      <c r="AD61" s="1893"/>
      <c r="AE61" s="1893"/>
      <c r="AF61" s="1893"/>
      <c r="AG61" s="1893"/>
      <c r="AH61" s="1893"/>
      <c r="AI61" s="1893"/>
      <c r="AJ61" s="1893"/>
      <c r="AK61" s="1893"/>
      <c r="AL61" s="1893"/>
      <c r="AM61" s="1893"/>
      <c r="AN61" s="1894"/>
      <c r="AO61" s="1892"/>
      <c r="AP61" s="1893"/>
      <c r="AQ61" s="1893"/>
      <c r="AR61" s="1893"/>
      <c r="AS61" s="1893"/>
      <c r="AT61" s="1893"/>
      <c r="AU61" s="1893"/>
      <c r="AV61" s="1893"/>
      <c r="AW61" s="1893"/>
      <c r="AX61" s="1893"/>
      <c r="AY61" s="1893"/>
      <c r="AZ61" s="1893"/>
      <c r="BA61" s="1893"/>
      <c r="BB61" s="1893"/>
      <c r="BC61" s="1893"/>
      <c r="BD61" s="1893"/>
      <c r="BE61" s="1893"/>
      <c r="BF61" s="1894"/>
      <c r="BG61" s="1892"/>
      <c r="BH61" s="1893"/>
      <c r="BI61" s="1893"/>
      <c r="BJ61" s="1893"/>
      <c r="BK61" s="1893"/>
      <c r="BL61" s="1893"/>
      <c r="BM61" s="1893"/>
      <c r="BN61" s="1893"/>
      <c r="BO61" s="1893"/>
      <c r="BP61" s="1893"/>
      <c r="BQ61" s="1893"/>
      <c r="BR61" s="1893"/>
      <c r="BS61" s="1893"/>
      <c r="BT61" s="1893"/>
      <c r="BU61" s="1893"/>
      <c r="BV61" s="1893"/>
      <c r="BW61" s="1893"/>
      <c r="BX61" s="1894"/>
    </row>
    <row r="62" spans="3:76" ht="19.5" customHeight="1">
      <c r="C62" s="15"/>
      <c r="AF62" s="2085">
        <v>4</v>
      </c>
      <c r="AG62" s="2085"/>
      <c r="AN62" s="2086" t="s">
        <v>1773</v>
      </c>
      <c r="AO62" s="2087"/>
      <c r="AP62" s="2087"/>
      <c r="AQ62" s="2087"/>
      <c r="AR62" s="2087"/>
      <c r="AS62" s="2087"/>
      <c r="AT62" s="2087"/>
      <c r="AU62" s="2087"/>
      <c r="AV62" s="2087"/>
      <c r="AW62" s="2087"/>
      <c r="AX62" s="2087"/>
      <c r="AY62" s="2087"/>
      <c r="AZ62" s="2087"/>
      <c r="BA62" s="2087"/>
      <c r="BB62" s="2087"/>
      <c r="BC62" s="2087"/>
      <c r="BD62" s="2087"/>
      <c r="BE62" s="2087"/>
      <c r="BF62" s="2087"/>
      <c r="BG62" s="2087"/>
      <c r="BH62" s="2087"/>
      <c r="BI62" s="2087"/>
      <c r="BJ62" s="2087"/>
      <c r="BK62" s="2087"/>
      <c r="BL62" s="2087"/>
      <c r="BM62" s="2087"/>
      <c r="BN62" s="2087"/>
      <c r="BO62" s="2087"/>
      <c r="BP62" s="2087"/>
      <c r="BQ62" s="2087"/>
      <c r="BR62" s="2087"/>
      <c r="BS62" s="2087"/>
      <c r="BT62" s="2087"/>
      <c r="BU62" s="2087"/>
      <c r="BV62" s="2087"/>
      <c r="BW62" s="2087"/>
      <c r="BX62" s="2087"/>
    </row>
    <row r="63" spans="32:33" ht="19.5" customHeight="1">
      <c r="AF63" s="1900"/>
      <c r="AG63" s="1900"/>
    </row>
    <row r="64" spans="2:4" ht="84" customHeight="1">
      <c r="B64" s="16"/>
      <c r="C64" s="13"/>
      <c r="D64" s="13"/>
    </row>
    <row r="65" spans="2:4" ht="19.5" customHeight="1">
      <c r="B65" s="17"/>
      <c r="C65" s="13"/>
      <c r="D65" s="13"/>
    </row>
    <row r="66" ht="18" customHeight="1">
      <c r="D66" s="13"/>
    </row>
    <row r="72" ht="18" customHeight="1">
      <c r="D72" s="13"/>
    </row>
    <row r="73" ht="18" customHeight="1">
      <c r="D73" s="13"/>
    </row>
    <row r="74" ht="18" customHeight="1">
      <c r="D74" s="13"/>
    </row>
    <row r="75" ht="18" customHeight="1">
      <c r="D75" s="13"/>
    </row>
    <row r="76" ht="18" customHeight="1">
      <c r="D76" s="13"/>
    </row>
    <row r="78" ht="18" customHeight="1">
      <c r="D78" s="18"/>
    </row>
  </sheetData>
  <sheetProtection/>
  <mergeCells count="466">
    <mergeCell ref="C14:C17"/>
    <mergeCell ref="S25:V25"/>
    <mergeCell ref="D19:D25"/>
    <mergeCell ref="E25:I25"/>
    <mergeCell ref="N25:R25"/>
    <mergeCell ref="J20:M20"/>
    <mergeCell ref="E15:R15"/>
    <mergeCell ref="S15:V15"/>
    <mergeCell ref="E20:I20"/>
    <mergeCell ref="BG13:BX13"/>
    <mergeCell ref="AI8:AK8"/>
    <mergeCell ref="AL8:AN8"/>
    <mergeCell ref="AZ7:BC7"/>
    <mergeCell ref="BD8:BF8"/>
    <mergeCell ref="AX8:AZ8"/>
    <mergeCell ref="BA8:BC8"/>
    <mergeCell ref="BD7:BF7"/>
    <mergeCell ref="AL7:AN7"/>
    <mergeCell ref="AO12:BF12"/>
    <mergeCell ref="C27:C30"/>
    <mergeCell ref="AO8:AQ8"/>
    <mergeCell ref="AR8:AT8"/>
    <mergeCell ref="AU8:AW8"/>
    <mergeCell ref="E8:G8"/>
    <mergeCell ref="H8:J8"/>
    <mergeCell ref="E11:V11"/>
    <mergeCell ref="Z8:AB8"/>
    <mergeCell ref="AC8:AE8"/>
    <mergeCell ref="AF8:AH8"/>
    <mergeCell ref="AB25:AE25"/>
    <mergeCell ref="AK25:AN25"/>
    <mergeCell ref="AT25:AW25"/>
    <mergeCell ref="AK20:AN20"/>
    <mergeCell ref="BE18:BF18"/>
    <mergeCell ref="AO9:BF9"/>
    <mergeCell ref="W9:AN9"/>
    <mergeCell ref="W11:AN11"/>
    <mergeCell ref="AF21:AJ21"/>
    <mergeCell ref="AF23:AJ23"/>
    <mergeCell ref="BG27:BX27"/>
    <mergeCell ref="BV6:BX6"/>
    <mergeCell ref="BG6:BL6"/>
    <mergeCell ref="AO11:BF11"/>
    <mergeCell ref="BC15:BF15"/>
    <mergeCell ref="BM6:BO6"/>
    <mergeCell ref="AO6:AT6"/>
    <mergeCell ref="BP6:BU6"/>
    <mergeCell ref="AO10:BF10"/>
    <mergeCell ref="AX6:BC6"/>
    <mergeCell ref="K8:M8"/>
    <mergeCell ref="N8:P8"/>
    <mergeCell ref="E4:V4"/>
    <mergeCell ref="W4:AN4"/>
    <mergeCell ref="AC6:AE6"/>
    <mergeCell ref="N6:S6"/>
    <mergeCell ref="T6:V6"/>
    <mergeCell ref="Q8:S8"/>
    <mergeCell ref="T8:V8"/>
    <mergeCell ref="AC7:AG7"/>
    <mergeCell ref="D38:D42"/>
    <mergeCell ref="E38:V42"/>
    <mergeCell ref="W38:AN42"/>
    <mergeCell ref="E34:V34"/>
    <mergeCell ref="W34:AN34"/>
    <mergeCell ref="W8:Y8"/>
    <mergeCell ref="E14:V14"/>
    <mergeCell ref="W14:AN14"/>
    <mergeCell ref="E7:F7"/>
    <mergeCell ref="BG32:BX32"/>
    <mergeCell ref="E37:V37"/>
    <mergeCell ref="AO38:BF42"/>
    <mergeCell ref="BG38:BX42"/>
    <mergeCell ref="BG34:BX34"/>
    <mergeCell ref="BW55:BX55"/>
    <mergeCell ref="BE45:BF45"/>
    <mergeCell ref="AO44:AR44"/>
    <mergeCell ref="BE44:BF44"/>
    <mergeCell ref="AY44:BA44"/>
    <mergeCell ref="BG31:BX31"/>
    <mergeCell ref="J25:M25"/>
    <mergeCell ref="E27:V27"/>
    <mergeCell ref="BC25:BF25"/>
    <mergeCell ref="BG33:BX33"/>
    <mergeCell ref="BG37:BX37"/>
    <mergeCell ref="BG14:BX26"/>
    <mergeCell ref="W25:AA25"/>
    <mergeCell ref="AK16:AN16"/>
    <mergeCell ref="AK19:AN19"/>
    <mergeCell ref="BD53:BF53"/>
    <mergeCell ref="AO45:AR45"/>
    <mergeCell ref="BB44:BD44"/>
    <mergeCell ref="AO46:BF46"/>
    <mergeCell ref="AO50:BF50"/>
    <mergeCell ref="BD51:BF51"/>
    <mergeCell ref="AO47:BF47"/>
    <mergeCell ref="AO48:BF48"/>
    <mergeCell ref="AS45:AU45"/>
    <mergeCell ref="AO52:BC52"/>
    <mergeCell ref="AF62:AG62"/>
    <mergeCell ref="AF56:AG56"/>
    <mergeCell ref="W57:AN57"/>
    <mergeCell ref="AM56:AN56"/>
    <mergeCell ref="AN62:BX62"/>
    <mergeCell ref="BG54:BK54"/>
    <mergeCell ref="BG57:BX57"/>
    <mergeCell ref="BW56:BX56"/>
    <mergeCell ref="BT55:BV55"/>
    <mergeCell ref="BP55:BQ55"/>
    <mergeCell ref="AO4:BF4"/>
    <mergeCell ref="AR5:BD5"/>
    <mergeCell ref="BJ5:BV5"/>
    <mergeCell ref="W54:AA54"/>
    <mergeCell ref="AB54:AI54"/>
    <mergeCell ref="AS44:AU44"/>
    <mergeCell ref="AV44:AX44"/>
    <mergeCell ref="AV45:AX45"/>
    <mergeCell ref="AT54:BA54"/>
    <mergeCell ref="BB54:BF54"/>
    <mergeCell ref="BG55:BK55"/>
    <mergeCell ref="H3:AN3"/>
    <mergeCell ref="W5:Y5"/>
    <mergeCell ref="BC2:BI3"/>
    <mergeCell ref="BG4:BX4"/>
    <mergeCell ref="BJ2:BU3"/>
    <mergeCell ref="BV2:BX3"/>
    <mergeCell ref="BW5:BX5"/>
    <mergeCell ref="BG5:BI5"/>
    <mergeCell ref="H5:T5"/>
    <mergeCell ref="BP56:BQ56"/>
    <mergeCell ref="BL55:BN55"/>
    <mergeCell ref="BR55:BS55"/>
    <mergeCell ref="BG48:BX48"/>
    <mergeCell ref="BT54:BX54"/>
    <mergeCell ref="BG52:BU52"/>
    <mergeCell ref="BV52:BX52"/>
    <mergeCell ref="BV53:BX53"/>
    <mergeCell ref="BL54:BS54"/>
    <mergeCell ref="BG53:BU53"/>
    <mergeCell ref="BW44:BX44"/>
    <mergeCell ref="BQ45:BS45"/>
    <mergeCell ref="BW45:BX45"/>
    <mergeCell ref="BT45:BV45"/>
    <mergeCell ref="BG45:BJ45"/>
    <mergeCell ref="BR56:BS56"/>
    <mergeCell ref="BT56:BV56"/>
    <mergeCell ref="BG56:BK56"/>
    <mergeCell ref="BG46:BX46"/>
    <mergeCell ref="BL56:BN56"/>
    <mergeCell ref="BT43:BV43"/>
    <mergeCell ref="BG49:BX49"/>
    <mergeCell ref="BV51:BX51"/>
    <mergeCell ref="BN45:BP45"/>
    <mergeCell ref="BK45:BM45"/>
    <mergeCell ref="BG44:BJ44"/>
    <mergeCell ref="BG47:BX47"/>
    <mergeCell ref="BG51:BU51"/>
    <mergeCell ref="BG43:BJ43"/>
    <mergeCell ref="BG50:BX50"/>
    <mergeCell ref="BN43:BP43"/>
    <mergeCell ref="BQ43:BS43"/>
    <mergeCell ref="AF25:AJ25"/>
    <mergeCell ref="AO25:AS25"/>
    <mergeCell ref="AX25:BB25"/>
    <mergeCell ref="AO34:BF34"/>
    <mergeCell ref="AO32:BF32"/>
    <mergeCell ref="AG43:AI43"/>
    <mergeCell ref="AJ43:AL43"/>
    <mergeCell ref="AO43:AR43"/>
    <mergeCell ref="BE5:BF5"/>
    <mergeCell ref="AF6:AK6"/>
    <mergeCell ref="BD6:BF6"/>
    <mergeCell ref="K7:O7"/>
    <mergeCell ref="AQ7:AT7"/>
    <mergeCell ref="Z5:AL5"/>
    <mergeCell ref="AM5:AN5"/>
    <mergeCell ref="AL6:AN6"/>
    <mergeCell ref="AO7:AP7"/>
    <mergeCell ref="AH7:AK7"/>
    <mergeCell ref="AU6:AW6"/>
    <mergeCell ref="AO5:AQ5"/>
    <mergeCell ref="E5:G5"/>
    <mergeCell ref="G7:J7"/>
    <mergeCell ref="U5:V5"/>
    <mergeCell ref="E6:J6"/>
    <mergeCell ref="K6:M6"/>
    <mergeCell ref="AU7:AY7"/>
    <mergeCell ref="W6:AB6"/>
    <mergeCell ref="P7:S7"/>
    <mergeCell ref="W15:AJ15"/>
    <mergeCell ref="W19:AA19"/>
    <mergeCell ref="AM18:AN18"/>
    <mergeCell ref="E19:I19"/>
    <mergeCell ref="AK15:AN15"/>
    <mergeCell ref="AB19:AE19"/>
    <mergeCell ref="W18:Y18"/>
    <mergeCell ref="Z18:AL18"/>
    <mergeCell ref="N19:R19"/>
    <mergeCell ref="S16:V16"/>
    <mergeCell ref="N20:R20"/>
    <mergeCell ref="W20:AA20"/>
    <mergeCell ref="W16:AJ16"/>
    <mergeCell ref="E17:V17"/>
    <mergeCell ref="U18:V18"/>
    <mergeCell ref="H18:T18"/>
    <mergeCell ref="E16:R16"/>
    <mergeCell ref="J19:M19"/>
    <mergeCell ref="AO27:BF27"/>
    <mergeCell ref="W23:AA23"/>
    <mergeCell ref="AB20:AE20"/>
    <mergeCell ref="AB23:AE23"/>
    <mergeCell ref="S23:V23"/>
    <mergeCell ref="AF22:AJ22"/>
    <mergeCell ref="AO22:AS22"/>
    <mergeCell ref="AK23:AN23"/>
    <mergeCell ref="AO23:AS23"/>
    <mergeCell ref="AK22:AN22"/>
    <mergeCell ref="L45:N45"/>
    <mergeCell ref="N24:R24"/>
    <mergeCell ref="W31:AN31"/>
    <mergeCell ref="S24:V24"/>
    <mergeCell ref="AJ37:AN37"/>
    <mergeCell ref="AO30:BF30"/>
    <mergeCell ref="AO37:BF37"/>
    <mergeCell ref="W24:AA24"/>
    <mergeCell ref="W37:AI37"/>
    <mergeCell ref="W27:AN27"/>
    <mergeCell ref="I43:K43"/>
    <mergeCell ref="O43:Q43"/>
    <mergeCell ref="W43:Z43"/>
    <mergeCell ref="AA43:AC43"/>
    <mergeCell ref="R43:T43"/>
    <mergeCell ref="E46:V46"/>
    <mergeCell ref="E44:H44"/>
    <mergeCell ref="I44:K44"/>
    <mergeCell ref="L44:N44"/>
    <mergeCell ref="O44:Q44"/>
    <mergeCell ref="AV43:AX43"/>
    <mergeCell ref="AT24:AW24"/>
    <mergeCell ref="L43:N43"/>
    <mergeCell ref="AO33:BF33"/>
    <mergeCell ref="AY43:BA43"/>
    <mergeCell ref="E31:V31"/>
    <mergeCell ref="E32:V32"/>
    <mergeCell ref="AK24:AN24"/>
    <mergeCell ref="E43:H43"/>
    <mergeCell ref="U43:V43"/>
    <mergeCell ref="I45:K45"/>
    <mergeCell ref="O45:Q45"/>
    <mergeCell ref="AM45:AN45"/>
    <mergeCell ref="AO49:BF49"/>
    <mergeCell ref="E47:V47"/>
    <mergeCell ref="W46:AN46"/>
    <mergeCell ref="R45:T45"/>
    <mergeCell ref="AG45:AI45"/>
    <mergeCell ref="AD45:AF45"/>
    <mergeCell ref="E45:H45"/>
    <mergeCell ref="T53:V53"/>
    <mergeCell ref="E54:I54"/>
    <mergeCell ref="T52:V52"/>
    <mergeCell ref="AJ55:AL55"/>
    <mergeCell ref="U55:V55"/>
    <mergeCell ref="E50:V50"/>
    <mergeCell ref="T51:V51"/>
    <mergeCell ref="AH55:AI55"/>
    <mergeCell ref="P55:Q55"/>
    <mergeCell ref="W53:AK53"/>
    <mergeCell ref="AO15:BB15"/>
    <mergeCell ref="AO18:AQ18"/>
    <mergeCell ref="AO17:BF17"/>
    <mergeCell ref="N21:R21"/>
    <mergeCell ref="N22:R22"/>
    <mergeCell ref="S20:V20"/>
    <mergeCell ref="S21:V21"/>
    <mergeCell ref="S22:V22"/>
    <mergeCell ref="W21:AA21"/>
    <mergeCell ref="W17:AN17"/>
    <mergeCell ref="AR18:BD18"/>
    <mergeCell ref="AX21:BB21"/>
    <mergeCell ref="BC20:BF20"/>
    <mergeCell ref="BC19:BF19"/>
    <mergeCell ref="AT22:AW22"/>
    <mergeCell ref="AX20:BB20"/>
    <mergeCell ref="AT19:AW19"/>
    <mergeCell ref="AT20:AW20"/>
    <mergeCell ref="AO19:AS19"/>
    <mergeCell ref="BC22:BF22"/>
    <mergeCell ref="AB21:AE21"/>
    <mergeCell ref="AF19:AJ19"/>
    <mergeCell ref="AF20:AJ20"/>
    <mergeCell ref="AT21:AW21"/>
    <mergeCell ref="AB22:AE22"/>
    <mergeCell ref="AX19:BB19"/>
    <mergeCell ref="AJ44:AL44"/>
    <mergeCell ref="R44:T44"/>
    <mergeCell ref="U44:V44"/>
    <mergeCell ref="AD44:AF44"/>
    <mergeCell ref="W44:Z44"/>
    <mergeCell ref="AA44:AC44"/>
    <mergeCell ref="E49:V49"/>
    <mergeCell ref="E48:V48"/>
    <mergeCell ref="BC23:BF23"/>
    <mergeCell ref="W51:AK51"/>
    <mergeCell ref="AL51:AN51"/>
    <mergeCell ref="W49:AN49"/>
    <mergeCell ref="AO51:BC51"/>
    <mergeCell ref="BB45:BD45"/>
    <mergeCell ref="AY45:BA45"/>
    <mergeCell ref="AX23:BB23"/>
    <mergeCell ref="BE43:BF43"/>
    <mergeCell ref="BB43:BD43"/>
    <mergeCell ref="AG44:AI44"/>
    <mergeCell ref="U45:V45"/>
    <mergeCell ref="E24:I24"/>
    <mergeCell ref="E29:V29"/>
    <mergeCell ref="J24:M24"/>
    <mergeCell ref="W30:AN30"/>
    <mergeCell ref="W32:AN32"/>
    <mergeCell ref="W33:AN33"/>
    <mergeCell ref="AD43:AF43"/>
    <mergeCell ref="CZ13:CZ21"/>
    <mergeCell ref="AO14:BF14"/>
    <mergeCell ref="AO26:BF26"/>
    <mergeCell ref="AX24:BB24"/>
    <mergeCell ref="BC24:BF24"/>
    <mergeCell ref="AO31:BF31"/>
    <mergeCell ref="BC16:BF16"/>
    <mergeCell ref="AO16:BB16"/>
    <mergeCell ref="AO20:AS20"/>
    <mergeCell ref="J54:Q54"/>
    <mergeCell ref="R54:V54"/>
    <mergeCell ref="N55:O55"/>
    <mergeCell ref="R56:T56"/>
    <mergeCell ref="N56:O56"/>
    <mergeCell ref="P56:Q56"/>
    <mergeCell ref="R55:T55"/>
    <mergeCell ref="J56:L56"/>
    <mergeCell ref="J55:L55"/>
    <mergeCell ref="AA45:AC45"/>
    <mergeCell ref="W45:Z45"/>
    <mergeCell ref="W48:AN48"/>
    <mergeCell ref="W50:AN50"/>
    <mergeCell ref="AJ45:AL45"/>
    <mergeCell ref="AH56:AI56"/>
    <mergeCell ref="W55:AA55"/>
    <mergeCell ref="W56:AA56"/>
    <mergeCell ref="AB55:AD55"/>
    <mergeCell ref="AB56:AD56"/>
    <mergeCell ref="AM44:AN44"/>
    <mergeCell ref="AM43:AN43"/>
    <mergeCell ref="E30:V30"/>
    <mergeCell ref="E59:S59"/>
    <mergeCell ref="T59:V59"/>
    <mergeCell ref="E57:V57"/>
    <mergeCell ref="T58:V58"/>
    <mergeCell ref="U56:V56"/>
    <mergeCell ref="E55:I55"/>
    <mergeCell ref="E52:S52"/>
    <mergeCell ref="E53:S53"/>
    <mergeCell ref="E51:S51"/>
    <mergeCell ref="W22:AA22"/>
    <mergeCell ref="B27:B30"/>
    <mergeCell ref="W47:AN47"/>
    <mergeCell ref="E28:V28"/>
    <mergeCell ref="D43:D44"/>
    <mergeCell ref="E33:V33"/>
    <mergeCell ref="W29:AN29"/>
    <mergeCell ref="W28:AN28"/>
    <mergeCell ref="AB24:AE24"/>
    <mergeCell ref="E18:G18"/>
    <mergeCell ref="C18:C26"/>
    <mergeCell ref="J21:M21"/>
    <mergeCell ref="E21:I21"/>
    <mergeCell ref="E26:V26"/>
    <mergeCell ref="J23:M23"/>
    <mergeCell ref="J22:M22"/>
    <mergeCell ref="E23:I23"/>
    <mergeCell ref="S19:V19"/>
    <mergeCell ref="B3:D3"/>
    <mergeCell ref="E13:V13"/>
    <mergeCell ref="W13:AN13"/>
    <mergeCell ref="W10:AN10"/>
    <mergeCell ref="E10:V10"/>
    <mergeCell ref="C5:D5"/>
    <mergeCell ref="W7:X7"/>
    <mergeCell ref="Y7:AB7"/>
    <mergeCell ref="E12:V12"/>
    <mergeCell ref="W12:AN12"/>
    <mergeCell ref="AF24:AJ24"/>
    <mergeCell ref="T7:V7"/>
    <mergeCell ref="E9:V9"/>
    <mergeCell ref="B6:B17"/>
    <mergeCell ref="E56:I56"/>
    <mergeCell ref="N23:R23"/>
    <mergeCell ref="E22:I22"/>
    <mergeCell ref="E36:V36"/>
    <mergeCell ref="B31:B61"/>
    <mergeCell ref="B18:B26"/>
    <mergeCell ref="E61:V61"/>
    <mergeCell ref="W61:AN61"/>
    <mergeCell ref="AO57:BF57"/>
    <mergeCell ref="AO61:BF61"/>
    <mergeCell ref="AL59:AN59"/>
    <mergeCell ref="BD58:BF58"/>
    <mergeCell ref="AO59:BC59"/>
    <mergeCell ref="E58:S58"/>
    <mergeCell ref="W59:AK59"/>
    <mergeCell ref="BD52:BF52"/>
    <mergeCell ref="W52:AK52"/>
    <mergeCell ref="AF55:AG55"/>
    <mergeCell ref="E60:V60"/>
    <mergeCell ref="AL58:AN58"/>
    <mergeCell ref="AO56:AS56"/>
    <mergeCell ref="BB56:BD56"/>
    <mergeCell ref="BE56:BF56"/>
    <mergeCell ref="AZ56:BA56"/>
    <mergeCell ref="AT56:AV56"/>
    <mergeCell ref="AO53:BC53"/>
    <mergeCell ref="AO54:AS54"/>
    <mergeCell ref="AM55:AN55"/>
    <mergeCell ref="BE55:BF55"/>
    <mergeCell ref="BB55:BD55"/>
    <mergeCell ref="AZ55:BA55"/>
    <mergeCell ref="AO55:AS55"/>
    <mergeCell ref="AT55:AV55"/>
    <mergeCell ref="AX55:AY55"/>
    <mergeCell ref="AJ54:AN54"/>
    <mergeCell ref="BG61:BX61"/>
    <mergeCell ref="AL52:AN52"/>
    <mergeCell ref="W60:AN60"/>
    <mergeCell ref="AL53:AN53"/>
    <mergeCell ref="AJ56:AL56"/>
    <mergeCell ref="W58:AK58"/>
    <mergeCell ref="AO60:BF60"/>
    <mergeCell ref="BD59:BF59"/>
    <mergeCell ref="AO58:BC58"/>
    <mergeCell ref="AX56:AY56"/>
    <mergeCell ref="BQ44:BS44"/>
    <mergeCell ref="BT44:BV44"/>
    <mergeCell ref="AO24:AS24"/>
    <mergeCell ref="AX22:BB22"/>
    <mergeCell ref="BC21:BF21"/>
    <mergeCell ref="BW43:BX43"/>
    <mergeCell ref="AO36:BF36"/>
    <mergeCell ref="BG36:BX36"/>
    <mergeCell ref="BK43:BM43"/>
    <mergeCell ref="AO28:BF28"/>
    <mergeCell ref="AF63:AG63"/>
    <mergeCell ref="W35:AN35"/>
    <mergeCell ref="AO35:BF35"/>
    <mergeCell ref="BG35:BX35"/>
    <mergeCell ref="W36:AN36"/>
    <mergeCell ref="BG7:BX12"/>
    <mergeCell ref="BG58:BX60"/>
    <mergeCell ref="AO13:BF13"/>
    <mergeCell ref="BK44:BM44"/>
    <mergeCell ref="BN44:BP44"/>
    <mergeCell ref="BG28:BX28"/>
    <mergeCell ref="AS43:AU43"/>
    <mergeCell ref="AO21:AS21"/>
    <mergeCell ref="AO29:BF29"/>
    <mergeCell ref="E35:V35"/>
    <mergeCell ref="AT23:AW23"/>
    <mergeCell ref="BG30:BX30"/>
    <mergeCell ref="BG29:BX29"/>
    <mergeCell ref="AK21:AN21"/>
    <mergeCell ref="W26:AN26"/>
  </mergeCells>
  <conditionalFormatting sqref="E10:V10">
    <cfRule type="expression" priority="10" dxfId="4" stopIfTrue="1">
      <formula>$E$9="無"</formula>
    </cfRule>
  </conditionalFormatting>
  <conditionalFormatting sqref="W10:AN10">
    <cfRule type="expression" priority="9" dxfId="4" stopIfTrue="1">
      <formula>$W$9="無"</formula>
    </cfRule>
  </conditionalFormatting>
  <conditionalFormatting sqref="AO10:BF10">
    <cfRule type="expression" priority="8" dxfId="4" stopIfTrue="1">
      <formula>$AO$9="無"</formula>
    </cfRule>
  </conditionalFormatting>
  <conditionalFormatting sqref="E12:V12">
    <cfRule type="expression" priority="7" dxfId="4" stopIfTrue="1">
      <formula>$E$11="無"</formula>
    </cfRule>
  </conditionalFormatting>
  <conditionalFormatting sqref="W12:AN12">
    <cfRule type="expression" priority="6" dxfId="4" stopIfTrue="1">
      <formula>$W$11="無"</formula>
    </cfRule>
  </conditionalFormatting>
  <conditionalFormatting sqref="AO12:BF12">
    <cfRule type="expression" priority="5" dxfId="4" stopIfTrue="1">
      <formula>$AO$11="無"</formula>
    </cfRule>
  </conditionalFormatting>
  <conditionalFormatting sqref="E4:V4">
    <cfRule type="expression" priority="4" dxfId="0" stopIfTrue="1">
      <formula>$DB$21=7</formula>
    </cfRule>
  </conditionalFormatting>
  <conditionalFormatting sqref="W4:AN4">
    <cfRule type="expression" priority="3" dxfId="0" stopIfTrue="1">
      <formula>$DC$21=7</formula>
    </cfRule>
  </conditionalFormatting>
  <conditionalFormatting sqref="AO4:BF4">
    <cfRule type="expression" priority="2" dxfId="0" stopIfTrue="1">
      <formula>$DD$21=7</formula>
    </cfRule>
  </conditionalFormatting>
  <conditionalFormatting sqref="BG4:BX4">
    <cfRule type="expression" priority="1" dxfId="0" stopIfTrue="1">
      <formula>$DE$21=7</formula>
    </cfRule>
  </conditionalFormatting>
  <dataValidations count="20">
    <dataValidation showInputMessage="1" showErrorMessage="1" sqref="E6:J6 BP6:BU6 AO6:AT6 N6:S6 W6:AB6 AX6:BC6 BG6:BL6 AF6:AK6"/>
    <dataValidation type="list" allowBlank="1" showInputMessage="1" showErrorMessage="1" sqref="E47:BF47">
      <formula1>"経鼻,胃ろう,腸ろう"</formula1>
    </dataValidation>
    <dataValidation type="list" allowBlank="1" showInputMessage="1" showErrorMessage="1" sqref="E49:BF49">
      <formula1>"なし,あり"</formula1>
    </dataValidation>
    <dataValidation allowBlank="1" showInputMessage="1" showErrorMessage="1" imeMode="halfAlpha" sqref="E15:R16 W15:AJ16 AO15:BB16"/>
    <dataValidation type="list" allowBlank="1" showInputMessage="1" showErrorMessage="1" sqref="E14:BF14">
      <formula1>"現体重,標準体重"</formula1>
    </dataValidation>
    <dataValidation allowBlank="1" showInputMessage="1" showErrorMessage="1" imeMode="hiragana" sqref="AO37:AO40 F31:V32 E37:E40 E31:E33 AJ37 BG37:BG40 W37:W40 W31:BX31 X32:AN32 AP32:BF32 BH32:BX32 W32:W33 AO32:AO33 BG32:BG33"/>
    <dataValidation type="list" allowBlank="1" showInputMessage="1" showErrorMessage="1" sqref="E27:BF27">
      <formula1>"きれい,汚い"</formula1>
    </dataValidation>
    <dataValidation type="list" allowBlank="1" showInputMessage="1" showErrorMessage="1" sqref="E28:BF28">
      <formula1>"あり,なし"</formula1>
    </dataValidation>
    <dataValidation type="list" allowBlank="1" showInputMessage="1" showErrorMessage="1" sqref="E29:BF29">
      <formula1>"可,楽しみ程度,不可"</formula1>
    </dataValidation>
    <dataValidation type="list" allowBlank="1" showInputMessage="1" sqref="BG27:BX27">
      <formula1>"きれい,汚い"</formula1>
    </dataValidation>
    <dataValidation type="list" allowBlank="1" showInputMessage="1" sqref="BG28:BX28">
      <formula1>"あり,なし"</formula1>
    </dataValidation>
    <dataValidation type="list" allowBlank="1" showInputMessage="1" sqref="BG29:BX29">
      <formula1>"可,楽しみ程度,不可"</formula1>
    </dataValidation>
    <dataValidation type="list" allowBlank="1" showInputMessage="1" showErrorMessage="1" imeMode="hiragana" sqref="E35:BX35">
      <formula1>"なし,薄い,中間,濃い"</formula1>
    </dataValidation>
    <dataValidation type="date" operator="greaterThanOrEqual" allowBlank="1" showInputMessage="1" showErrorMessage="1" errorTitle="入力注意" error="入力された日付が不正です。&#10;" sqref="H5:T5 Z5:AL5 AR5:BD5 BJ5:BV5">
      <formula1>39630</formula1>
    </dataValidation>
    <dataValidation type="date" operator="greaterThanOrEqual" allowBlank="1" showInputMessage="1" showErrorMessage="1" errorTitle="入力注意" error="入力された日付が不正です。" sqref="H18:T18 Z18:AL18 AR18:BD18">
      <formula1>39630</formula1>
    </dataValidation>
    <dataValidation type="list" allowBlank="1" showInputMessage="1" showErrorMessage="1" sqref="E9:BF9 E11:BF11">
      <formula1>"無,有"</formula1>
    </dataValidation>
    <dataValidation type="list" allowBlank="1" showInputMessage="1" showErrorMessage="1" imeMode="hiragana" sqref="E34:BX34">
      <formula1>食形態マップ</formula1>
    </dataValidation>
    <dataValidation type="list" allowBlank="1" showInputMessage="1" showErrorMessage="1" sqref="E36:BX36">
      <formula1>FILS</formula1>
    </dataValidation>
    <dataValidation type="list" allowBlank="1" showInputMessage="1" showErrorMessage="1" sqref="BG47:BX47">
      <formula1>"経鼻,胃ろう,腸ろう,経鼻・胃ろう・腸ろう"</formula1>
    </dataValidation>
    <dataValidation type="list" allowBlank="1" showInputMessage="1" sqref="BG49:BX49">
      <formula1>"あり,なし,あり・なし"</formula1>
    </dataValidation>
  </dataValidations>
  <printOptions/>
  <pageMargins left="0.58" right="0.15748031496062992" top="0.37" bottom="0.15748031496062992" header="0.31496062992125984" footer="0.31496062992125984"/>
  <pageSetup fitToHeight="1" fitToWidth="1" horizontalDpi="600" verticalDpi="600" orientation="portrait" paperSize="9" scale="56" r:id="rId3"/>
  <headerFooter alignWithMargins="0">
    <oddHeader>&amp;C
</oddHeader>
  </headerFooter>
  <legacyDrawing r:id="rId2"/>
</worksheet>
</file>

<file path=xl/worksheets/sheet6.xml><?xml version="1.0" encoding="utf-8"?>
<worksheet xmlns="http://schemas.openxmlformats.org/spreadsheetml/2006/main" xmlns:r="http://schemas.openxmlformats.org/officeDocument/2006/relationships">
  <sheetPr codeName="Sheet1">
    <pageSetUpPr fitToPage="1"/>
  </sheetPr>
  <dimension ref="C2:EI157"/>
  <sheetViews>
    <sheetView showGridLines="0" zoomScale="90" zoomScaleNormal="90" zoomScalePageLayoutView="0" workbookViewId="0" topLeftCell="A1">
      <selection activeCell="C2" sqref="C2:BW3"/>
    </sheetView>
  </sheetViews>
  <sheetFormatPr defaultColWidth="9.00390625" defaultRowHeight="13.5"/>
  <cols>
    <col min="1" max="1" width="2.75390625" style="0" customWidth="1"/>
    <col min="2" max="2" width="2.50390625" style="0" customWidth="1"/>
    <col min="3" max="36" width="2.625" style="0" customWidth="1"/>
    <col min="37" max="37" width="0.5" style="0" customWidth="1"/>
    <col min="38" max="38" width="2.625" style="0" customWidth="1"/>
    <col min="39" max="57" width="3.125" style="0" customWidth="1"/>
    <col min="58" max="75" width="2.875" style="0" customWidth="1"/>
    <col min="76" max="76" width="0.6171875" style="0" customWidth="1"/>
    <col min="77" max="114" width="2.50390625" style="0" customWidth="1"/>
    <col min="117" max="117" width="12.75390625" style="0" customWidth="1"/>
    <col min="119" max="119" width="17.875" style="0" customWidth="1"/>
    <col min="120" max="120" width="53.75390625" style="0" customWidth="1"/>
    <col min="134" max="134" width="17.25390625" style="0" bestFit="1" customWidth="1"/>
    <col min="135" max="135" width="15.25390625" style="0" bestFit="1" customWidth="1"/>
  </cols>
  <sheetData>
    <row r="2" spans="3:76" ht="13.5" customHeight="1">
      <c r="C2" s="2281" t="s">
        <v>1309</v>
      </c>
      <c r="D2" s="2281"/>
      <c r="E2" s="2281"/>
      <c r="F2" s="2281"/>
      <c r="G2" s="2281"/>
      <c r="H2" s="2281"/>
      <c r="I2" s="2281"/>
      <c r="J2" s="2281"/>
      <c r="K2" s="2281"/>
      <c r="L2" s="2281"/>
      <c r="M2" s="2281"/>
      <c r="N2" s="2281"/>
      <c r="O2" s="2281"/>
      <c r="P2" s="2281"/>
      <c r="Q2" s="2281"/>
      <c r="R2" s="2281"/>
      <c r="S2" s="2281"/>
      <c r="T2" s="2281"/>
      <c r="U2" s="2281"/>
      <c r="V2" s="2281"/>
      <c r="W2" s="2281"/>
      <c r="X2" s="2281"/>
      <c r="Y2" s="2281"/>
      <c r="Z2" s="2281"/>
      <c r="AA2" s="2281"/>
      <c r="AB2" s="2281"/>
      <c r="AC2" s="2281"/>
      <c r="AD2" s="2281"/>
      <c r="AE2" s="2281"/>
      <c r="AF2" s="2281"/>
      <c r="AG2" s="2281"/>
      <c r="AH2" s="2281"/>
      <c r="AI2" s="2281"/>
      <c r="AJ2" s="2281"/>
      <c r="AK2" s="2281"/>
      <c r="AL2" s="2281"/>
      <c r="AM2" s="2281"/>
      <c r="AN2" s="2281"/>
      <c r="AO2" s="2281"/>
      <c r="AP2" s="2281"/>
      <c r="AQ2" s="2281"/>
      <c r="AR2" s="2281"/>
      <c r="AS2" s="2281"/>
      <c r="AT2" s="2281"/>
      <c r="AU2" s="2281"/>
      <c r="AV2" s="2281"/>
      <c r="AW2" s="2281"/>
      <c r="AX2" s="2281"/>
      <c r="AY2" s="2281"/>
      <c r="AZ2" s="2281"/>
      <c r="BA2" s="2281"/>
      <c r="BB2" s="2281"/>
      <c r="BC2" s="2281"/>
      <c r="BD2" s="2281"/>
      <c r="BE2" s="2281"/>
      <c r="BF2" s="2281"/>
      <c r="BG2" s="2281"/>
      <c r="BH2" s="2281"/>
      <c r="BI2" s="2281"/>
      <c r="BJ2" s="2281"/>
      <c r="BK2" s="2281"/>
      <c r="BL2" s="2281"/>
      <c r="BM2" s="2281"/>
      <c r="BN2" s="2281"/>
      <c r="BO2" s="2281"/>
      <c r="BP2" s="2281"/>
      <c r="BQ2" s="2281"/>
      <c r="BR2" s="2281"/>
      <c r="BS2" s="2281"/>
      <c r="BT2" s="2281"/>
      <c r="BU2" s="2281"/>
      <c r="BV2" s="2281"/>
      <c r="BW2" s="2281"/>
      <c r="BX2" s="334"/>
    </row>
    <row r="3" spans="3:76" ht="13.5" customHeight="1">
      <c r="C3" s="2281"/>
      <c r="D3" s="2281"/>
      <c r="E3" s="2281"/>
      <c r="F3" s="2281"/>
      <c r="G3" s="2281"/>
      <c r="H3" s="2281"/>
      <c r="I3" s="2281"/>
      <c r="J3" s="2281"/>
      <c r="K3" s="2281"/>
      <c r="L3" s="2281"/>
      <c r="M3" s="2281"/>
      <c r="N3" s="2281"/>
      <c r="O3" s="2281"/>
      <c r="P3" s="2281"/>
      <c r="Q3" s="2281"/>
      <c r="R3" s="2281"/>
      <c r="S3" s="2281"/>
      <c r="T3" s="2281"/>
      <c r="U3" s="2281"/>
      <c r="V3" s="2281"/>
      <c r="W3" s="2281"/>
      <c r="X3" s="2281"/>
      <c r="Y3" s="2281"/>
      <c r="Z3" s="2281"/>
      <c r="AA3" s="2281"/>
      <c r="AB3" s="2281"/>
      <c r="AC3" s="2281"/>
      <c r="AD3" s="2281"/>
      <c r="AE3" s="2281"/>
      <c r="AF3" s="2281"/>
      <c r="AG3" s="2281"/>
      <c r="AH3" s="2281"/>
      <c r="AI3" s="2281"/>
      <c r="AJ3" s="2281"/>
      <c r="AK3" s="2281"/>
      <c r="AL3" s="2281"/>
      <c r="AM3" s="2281"/>
      <c r="AN3" s="2281"/>
      <c r="AO3" s="2281"/>
      <c r="AP3" s="2281"/>
      <c r="AQ3" s="2281"/>
      <c r="AR3" s="2281"/>
      <c r="AS3" s="2281"/>
      <c r="AT3" s="2281"/>
      <c r="AU3" s="2281"/>
      <c r="AV3" s="2281"/>
      <c r="AW3" s="2281"/>
      <c r="AX3" s="2281"/>
      <c r="AY3" s="2281"/>
      <c r="AZ3" s="2281"/>
      <c r="BA3" s="2281"/>
      <c r="BB3" s="2281"/>
      <c r="BC3" s="2281"/>
      <c r="BD3" s="2281"/>
      <c r="BE3" s="2281"/>
      <c r="BF3" s="2281"/>
      <c r="BG3" s="2281"/>
      <c r="BH3" s="2281"/>
      <c r="BI3" s="2281"/>
      <c r="BJ3" s="2281"/>
      <c r="BK3" s="2281"/>
      <c r="BL3" s="2281"/>
      <c r="BM3" s="2281"/>
      <c r="BN3" s="2281"/>
      <c r="BO3" s="2281"/>
      <c r="BP3" s="2281"/>
      <c r="BQ3" s="2281"/>
      <c r="BR3" s="2281"/>
      <c r="BS3" s="2281"/>
      <c r="BT3" s="2281"/>
      <c r="BU3" s="2281"/>
      <c r="BV3" s="2281"/>
      <c r="BW3" s="2281"/>
      <c r="BX3" s="334"/>
    </row>
    <row r="4" spans="3:136" ht="6.75" customHeight="1">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DP4" t="s">
        <v>1660</v>
      </c>
      <c r="DS4" t="s">
        <v>1310</v>
      </c>
      <c r="DT4" t="s">
        <v>1311</v>
      </c>
      <c r="DU4" t="s">
        <v>1312</v>
      </c>
      <c r="DV4" t="s">
        <v>1313</v>
      </c>
      <c r="DY4" t="s">
        <v>1314</v>
      </c>
      <c r="EC4" t="s">
        <v>1315</v>
      </c>
      <c r="EF4" t="s">
        <v>1316</v>
      </c>
    </row>
    <row r="5" spans="3:136" ht="6.75" customHeight="1">
      <c r="C5" s="334"/>
      <c r="D5" s="334"/>
      <c r="E5" s="335"/>
      <c r="F5" s="335"/>
      <c r="G5" s="335"/>
      <c r="H5" s="335"/>
      <c r="I5" s="334"/>
      <c r="J5" s="336"/>
      <c r="K5" s="336"/>
      <c r="L5" s="336"/>
      <c r="M5" s="336"/>
      <c r="N5" s="336"/>
      <c r="O5" s="336"/>
      <c r="P5" s="336"/>
      <c r="Q5" s="336"/>
      <c r="R5" s="336"/>
      <c r="S5" s="336"/>
      <c r="T5" s="336"/>
      <c r="U5" s="336"/>
      <c r="V5" s="336"/>
      <c r="W5" s="334"/>
      <c r="X5" s="335"/>
      <c r="Y5" s="334"/>
      <c r="Z5" s="334"/>
      <c r="AA5" s="334"/>
      <c r="AB5" s="337"/>
      <c r="AC5" s="337"/>
      <c r="AD5" s="337"/>
      <c r="AE5" s="334"/>
      <c r="AF5" s="337"/>
      <c r="AG5" s="337"/>
      <c r="AH5" s="337"/>
      <c r="AI5" s="334"/>
      <c r="AJ5" s="337"/>
      <c r="AK5" s="338"/>
      <c r="AL5" s="334"/>
      <c r="AM5" s="337"/>
      <c r="AN5" s="337"/>
      <c r="AO5" s="337"/>
      <c r="AP5" s="334"/>
      <c r="AQ5" s="337"/>
      <c r="AR5" s="334"/>
      <c r="AS5" s="337"/>
      <c r="AT5" s="337"/>
      <c r="AU5" s="337"/>
      <c r="AV5" s="337"/>
      <c r="AW5" s="337"/>
      <c r="AX5" s="334"/>
      <c r="AY5" s="334"/>
      <c r="AZ5" s="334"/>
      <c r="BA5" s="334"/>
      <c r="BB5" s="334"/>
      <c r="BC5" s="339"/>
      <c r="BD5" s="334"/>
      <c r="BE5" s="334"/>
      <c r="BF5" s="334"/>
      <c r="BG5" s="334"/>
      <c r="BH5" s="334"/>
      <c r="BI5" s="334"/>
      <c r="BJ5" s="339"/>
      <c r="BK5" s="334"/>
      <c r="BL5" s="334"/>
      <c r="BM5" s="334"/>
      <c r="BN5" s="334"/>
      <c r="BO5" s="334"/>
      <c r="BP5" s="334"/>
      <c r="BQ5" s="334"/>
      <c r="BR5" s="334"/>
      <c r="BS5" s="334"/>
      <c r="BT5" s="334"/>
      <c r="BU5" s="334"/>
      <c r="BV5" s="334"/>
      <c r="BW5" s="334"/>
      <c r="BX5" s="334"/>
      <c r="DP5" t="s">
        <v>1661</v>
      </c>
      <c r="DY5" t="s">
        <v>1317</v>
      </c>
      <c r="EC5" t="s">
        <v>1318</v>
      </c>
      <c r="EF5" t="s">
        <v>1319</v>
      </c>
    </row>
    <row r="6" spans="3:136" ht="18.75">
      <c r="C6" s="340"/>
      <c r="D6" s="2282" t="s">
        <v>1320</v>
      </c>
      <c r="E6" s="2282"/>
      <c r="F6" s="2282"/>
      <c r="G6" s="2282"/>
      <c r="H6" s="2282"/>
      <c r="I6" s="2283">
        <f>IF('基本情報'!N10="","",'基本情報'!N10)</f>
      </c>
      <c r="J6" s="2283"/>
      <c r="K6" s="2283"/>
      <c r="L6" s="2283"/>
      <c r="M6" s="2283"/>
      <c r="N6" s="2283"/>
      <c r="O6" s="2283"/>
      <c r="P6" s="2283"/>
      <c r="Q6" s="2283"/>
      <c r="R6" s="2283"/>
      <c r="S6" s="2283"/>
      <c r="T6" s="2283"/>
      <c r="U6" s="2283"/>
      <c r="V6" s="2283"/>
      <c r="W6" s="341" t="s">
        <v>1098</v>
      </c>
      <c r="X6" s="335"/>
      <c r="Y6" s="334"/>
      <c r="Z6" s="334"/>
      <c r="AA6" s="2284" t="s">
        <v>1321</v>
      </c>
      <c r="AB6" s="2284"/>
      <c r="AC6" s="2284"/>
      <c r="AD6" s="337"/>
      <c r="AE6" s="337" t="s">
        <v>1322</v>
      </c>
      <c r="AF6" s="337"/>
      <c r="AG6" s="337"/>
      <c r="AH6" s="337"/>
      <c r="AI6" s="334"/>
      <c r="AJ6" s="337" t="s">
        <v>1323</v>
      </c>
      <c r="AK6" s="338"/>
      <c r="AL6" s="337"/>
      <c r="AM6" s="337"/>
      <c r="AN6" s="337"/>
      <c r="AO6" s="337" t="s">
        <v>1324</v>
      </c>
      <c r="AP6" s="334"/>
      <c r="AQ6" s="337"/>
      <c r="AR6" s="337"/>
      <c r="AS6" s="337"/>
      <c r="AT6" s="337"/>
      <c r="AU6" s="583" t="s">
        <v>1745</v>
      </c>
      <c r="AV6" s="337"/>
      <c r="AW6" s="337"/>
      <c r="AX6" s="334"/>
      <c r="AY6" s="334"/>
      <c r="AZ6" s="334"/>
      <c r="BA6" s="334"/>
      <c r="BB6" s="334"/>
      <c r="BC6" s="339"/>
      <c r="BD6" s="2285" t="s">
        <v>1325</v>
      </c>
      <c r="BE6" s="2285"/>
      <c r="BF6" s="2285"/>
      <c r="BG6" s="2285"/>
      <c r="BH6" s="2286"/>
      <c r="BI6" s="2286"/>
      <c r="BJ6" s="2286"/>
      <c r="BK6" s="2286"/>
      <c r="BL6" s="2286"/>
      <c r="BM6" s="2286"/>
      <c r="BN6" s="2286"/>
      <c r="BO6" s="2286"/>
      <c r="BP6" s="2286"/>
      <c r="BQ6" s="2286"/>
      <c r="BR6" s="2286"/>
      <c r="BS6" s="342"/>
      <c r="BT6" s="342"/>
      <c r="BU6" s="342"/>
      <c r="BV6" s="342"/>
      <c r="BW6" s="334"/>
      <c r="BX6" s="334"/>
      <c r="DP6" t="s">
        <v>1662</v>
      </c>
      <c r="DY6" t="s">
        <v>1326</v>
      </c>
      <c r="EC6" t="s">
        <v>1327</v>
      </c>
      <c r="EF6" t="s">
        <v>1328</v>
      </c>
    </row>
    <row r="7" spans="3:136" ht="14.25" thickBot="1">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4"/>
      <c r="BL7" s="334"/>
      <c r="BM7" s="334"/>
      <c r="BN7" s="334"/>
      <c r="BO7" s="334"/>
      <c r="BP7" s="334"/>
      <c r="BQ7" s="334"/>
      <c r="BR7" s="334"/>
      <c r="BS7" s="334"/>
      <c r="BT7" s="334"/>
      <c r="BU7" s="334"/>
      <c r="BV7" s="334"/>
      <c r="BW7" s="334"/>
      <c r="BX7" s="334"/>
      <c r="DY7" t="s">
        <v>1329</v>
      </c>
      <c r="EC7" t="s">
        <v>1438</v>
      </c>
      <c r="EF7" t="s">
        <v>1439</v>
      </c>
    </row>
    <row r="8" spans="3:136" ht="13.5" customHeight="1">
      <c r="C8" s="2287" t="s">
        <v>1331</v>
      </c>
      <c r="D8" s="2288"/>
      <c r="E8" s="2288"/>
      <c r="F8" s="2288"/>
      <c r="G8" s="2289"/>
      <c r="H8" s="2293" t="s">
        <v>1332</v>
      </c>
      <c r="I8" s="2293"/>
      <c r="J8" s="2293"/>
      <c r="K8" s="2293"/>
      <c r="L8" s="2293"/>
      <c r="M8" s="2293"/>
      <c r="N8" s="2293"/>
      <c r="O8" s="2293"/>
      <c r="P8" s="2293"/>
      <c r="Q8" s="2293"/>
      <c r="R8" s="380"/>
      <c r="S8" s="380"/>
      <c r="T8" s="380"/>
      <c r="U8" s="380"/>
      <c r="V8" s="380"/>
      <c r="W8" s="380"/>
      <c r="X8" s="380"/>
      <c r="Y8" s="380"/>
      <c r="Z8" s="380"/>
      <c r="AA8" s="380"/>
      <c r="AB8" s="380"/>
      <c r="AC8" s="380"/>
      <c r="AD8" s="381"/>
      <c r="AE8" s="381"/>
      <c r="AF8" s="2296" t="s">
        <v>1103</v>
      </c>
      <c r="AG8" s="2296"/>
      <c r="AH8" s="2296"/>
      <c r="AI8" s="2296"/>
      <c r="AJ8" s="2296"/>
      <c r="AK8" s="2296"/>
      <c r="AL8" s="2296"/>
      <c r="AM8" s="2299" t="s">
        <v>1508</v>
      </c>
      <c r="AN8" s="2300"/>
      <c r="AO8" s="2300"/>
      <c r="AP8" s="2300"/>
      <c r="AQ8" s="2300"/>
      <c r="AR8" s="2300"/>
      <c r="AS8" s="382"/>
      <c r="AT8" s="382"/>
      <c r="AU8" s="382"/>
      <c r="AV8" s="382"/>
      <c r="AW8" s="382"/>
      <c r="AX8" s="382"/>
      <c r="AY8" s="382"/>
      <c r="AZ8" s="382"/>
      <c r="BA8" s="382"/>
      <c r="BB8" s="382"/>
      <c r="BC8" s="2305" t="s">
        <v>1103</v>
      </c>
      <c r="BD8" s="2305"/>
      <c r="BE8" s="2305"/>
      <c r="BF8" s="399"/>
      <c r="BG8" s="2161"/>
      <c r="BH8" s="2161" t="s">
        <v>1333</v>
      </c>
      <c r="BI8" s="2161"/>
      <c r="BJ8" s="383"/>
      <c r="BK8" s="2161"/>
      <c r="BL8" s="2161" t="s">
        <v>1334</v>
      </c>
      <c r="BM8" s="2161"/>
      <c r="BN8" s="2161" t="s">
        <v>1102</v>
      </c>
      <c r="BO8" s="2280"/>
      <c r="BP8" s="2280"/>
      <c r="BQ8" s="2280"/>
      <c r="BR8" s="2280"/>
      <c r="BS8" s="2280"/>
      <c r="BT8" s="2280"/>
      <c r="BU8" s="2280"/>
      <c r="BV8" s="2280"/>
      <c r="BW8" s="2161" t="s">
        <v>1103</v>
      </c>
      <c r="BX8" s="2271"/>
      <c r="DY8" t="s">
        <v>1335</v>
      </c>
      <c r="EF8" t="s">
        <v>1336</v>
      </c>
    </row>
    <row r="9" spans="3:129" ht="13.5" customHeight="1">
      <c r="C9" s="2172"/>
      <c r="D9" s="2173"/>
      <c r="E9" s="2173"/>
      <c r="F9" s="2173"/>
      <c r="G9" s="2174"/>
      <c r="H9" s="2294"/>
      <c r="I9" s="2294"/>
      <c r="J9" s="2294"/>
      <c r="K9" s="2294"/>
      <c r="L9" s="2294"/>
      <c r="M9" s="2294"/>
      <c r="N9" s="2294"/>
      <c r="O9" s="2294"/>
      <c r="P9" s="2294"/>
      <c r="Q9" s="2294"/>
      <c r="R9" s="2273"/>
      <c r="S9" s="2273"/>
      <c r="T9" s="2273"/>
      <c r="U9" s="2273"/>
      <c r="V9" s="2273"/>
      <c r="W9" s="2273"/>
      <c r="X9" s="2273"/>
      <c r="Y9" s="2273"/>
      <c r="Z9" s="2273"/>
      <c r="AA9" s="2273"/>
      <c r="AB9" s="2273"/>
      <c r="AC9" s="2273"/>
      <c r="AD9" s="2273"/>
      <c r="AE9" s="2273"/>
      <c r="AF9" s="2297"/>
      <c r="AG9" s="2297"/>
      <c r="AH9" s="2297"/>
      <c r="AI9" s="2297"/>
      <c r="AJ9" s="2297"/>
      <c r="AK9" s="2297"/>
      <c r="AL9" s="2297"/>
      <c r="AM9" s="2301"/>
      <c r="AN9" s="2302"/>
      <c r="AO9" s="2302"/>
      <c r="AP9" s="2302"/>
      <c r="AQ9" s="2302"/>
      <c r="AR9" s="2302"/>
      <c r="AS9" s="2273"/>
      <c r="AT9" s="2273"/>
      <c r="AU9" s="2273"/>
      <c r="AV9" s="2273"/>
      <c r="AW9" s="2273"/>
      <c r="AX9" s="2273"/>
      <c r="AY9" s="2273"/>
      <c r="AZ9" s="2273"/>
      <c r="BA9" s="2273"/>
      <c r="BB9" s="2273"/>
      <c r="BC9" s="2306"/>
      <c r="BD9" s="2306"/>
      <c r="BE9" s="2306"/>
      <c r="BF9" s="400"/>
      <c r="BG9" s="2269"/>
      <c r="BH9" s="2269"/>
      <c r="BI9" s="2269"/>
      <c r="BJ9" s="333"/>
      <c r="BK9" s="2269"/>
      <c r="BL9" s="2269"/>
      <c r="BM9" s="2269"/>
      <c r="BN9" s="2269"/>
      <c r="BO9" s="2274"/>
      <c r="BP9" s="2274"/>
      <c r="BQ9" s="2274"/>
      <c r="BR9" s="2274"/>
      <c r="BS9" s="2274"/>
      <c r="BT9" s="2274"/>
      <c r="BU9" s="2274"/>
      <c r="BV9" s="2274"/>
      <c r="BW9" s="2269"/>
      <c r="BX9" s="2272"/>
      <c r="DY9" t="s">
        <v>1440</v>
      </c>
    </row>
    <row r="10" spans="3:129" ht="13.5" customHeight="1">
      <c r="C10" s="2172"/>
      <c r="D10" s="2173"/>
      <c r="E10" s="2173"/>
      <c r="F10" s="2173"/>
      <c r="G10" s="2174"/>
      <c r="H10" s="2294"/>
      <c r="I10" s="2294"/>
      <c r="J10" s="2294"/>
      <c r="K10" s="2294"/>
      <c r="L10" s="2294"/>
      <c r="M10" s="2294"/>
      <c r="N10" s="2294"/>
      <c r="O10" s="2294"/>
      <c r="P10" s="2294"/>
      <c r="Q10" s="2294"/>
      <c r="R10" s="2273"/>
      <c r="S10" s="2273"/>
      <c r="T10" s="2273"/>
      <c r="U10" s="2273"/>
      <c r="V10" s="2273"/>
      <c r="W10" s="2273"/>
      <c r="X10" s="2273"/>
      <c r="Y10" s="2273"/>
      <c r="Z10" s="2273"/>
      <c r="AA10" s="2273"/>
      <c r="AB10" s="2273"/>
      <c r="AC10" s="2273"/>
      <c r="AD10" s="2273"/>
      <c r="AE10" s="2273"/>
      <c r="AF10" s="2297"/>
      <c r="AG10" s="2297"/>
      <c r="AH10" s="2297"/>
      <c r="AI10" s="2297"/>
      <c r="AJ10" s="2297"/>
      <c r="AK10" s="2297"/>
      <c r="AL10" s="2297"/>
      <c r="AM10" s="2301"/>
      <c r="AN10" s="2302"/>
      <c r="AO10" s="2302"/>
      <c r="AP10" s="2302"/>
      <c r="AQ10" s="2302"/>
      <c r="AR10" s="2302"/>
      <c r="AS10" s="2273"/>
      <c r="AT10" s="2273"/>
      <c r="AU10" s="2273"/>
      <c r="AV10" s="2273"/>
      <c r="AW10" s="2273"/>
      <c r="AX10" s="2273"/>
      <c r="AY10" s="2273"/>
      <c r="AZ10" s="2273"/>
      <c r="BA10" s="2273"/>
      <c r="BB10" s="2273"/>
      <c r="BC10" s="2306"/>
      <c r="BD10" s="2306"/>
      <c r="BE10" s="2306"/>
      <c r="BF10" s="400"/>
      <c r="BG10" s="332"/>
      <c r="BH10" s="332"/>
      <c r="BI10" s="332"/>
      <c r="BJ10" s="333"/>
      <c r="BK10" s="333"/>
      <c r="BL10" s="2269" t="s">
        <v>1337</v>
      </c>
      <c r="BM10" s="2269"/>
      <c r="BN10" s="2269" t="s">
        <v>1441</v>
      </c>
      <c r="BO10" s="2274"/>
      <c r="BP10" s="2274"/>
      <c r="BQ10" s="2274"/>
      <c r="BR10" s="2274"/>
      <c r="BS10" s="2274"/>
      <c r="BT10" s="2274"/>
      <c r="BU10" s="2274"/>
      <c r="BV10" s="2274"/>
      <c r="BW10" s="2269" t="s">
        <v>1103</v>
      </c>
      <c r="BX10" s="2272"/>
      <c r="DY10" t="s">
        <v>1442</v>
      </c>
    </row>
    <row r="11" spans="3:108" ht="13.5" customHeight="1" thickBot="1">
      <c r="C11" s="2290"/>
      <c r="D11" s="2291"/>
      <c r="E11" s="2291"/>
      <c r="F11" s="2291"/>
      <c r="G11" s="2292"/>
      <c r="H11" s="2295"/>
      <c r="I11" s="2295"/>
      <c r="J11" s="2295"/>
      <c r="K11" s="2295"/>
      <c r="L11" s="2295"/>
      <c r="M11" s="2295"/>
      <c r="N11" s="2295"/>
      <c r="O11" s="2295"/>
      <c r="P11" s="2295"/>
      <c r="Q11" s="2295"/>
      <c r="R11" s="392"/>
      <c r="S11" s="392"/>
      <c r="T11" s="392"/>
      <c r="U11" s="392"/>
      <c r="V11" s="392"/>
      <c r="W11" s="392"/>
      <c r="X11" s="392"/>
      <c r="Y11" s="392"/>
      <c r="Z11" s="392"/>
      <c r="AA11" s="392"/>
      <c r="AB11" s="392"/>
      <c r="AC11" s="392"/>
      <c r="AD11" s="392"/>
      <c r="AE11" s="392"/>
      <c r="AF11" s="2298"/>
      <c r="AG11" s="2298"/>
      <c r="AH11" s="2298"/>
      <c r="AI11" s="2298"/>
      <c r="AJ11" s="2298"/>
      <c r="AK11" s="2298"/>
      <c r="AL11" s="2298"/>
      <c r="AM11" s="2303"/>
      <c r="AN11" s="2304"/>
      <c r="AO11" s="2304"/>
      <c r="AP11" s="2304"/>
      <c r="AQ11" s="2304"/>
      <c r="AR11" s="2304"/>
      <c r="AS11" s="393"/>
      <c r="AT11" s="393"/>
      <c r="AU11" s="393"/>
      <c r="AV11" s="393"/>
      <c r="AW11" s="393"/>
      <c r="AX11" s="393"/>
      <c r="AY11" s="393"/>
      <c r="AZ11" s="393"/>
      <c r="BA11" s="393"/>
      <c r="BB11" s="393"/>
      <c r="BC11" s="2307"/>
      <c r="BD11" s="2307"/>
      <c r="BE11" s="2307"/>
      <c r="BF11" s="401"/>
      <c r="BG11" s="390"/>
      <c r="BH11" s="390"/>
      <c r="BI11" s="390"/>
      <c r="BJ11" s="394"/>
      <c r="BK11" s="394"/>
      <c r="BL11" s="2270"/>
      <c r="BM11" s="2270"/>
      <c r="BN11" s="2270"/>
      <c r="BO11" s="2275"/>
      <c r="BP11" s="2275"/>
      <c r="BQ11" s="2275"/>
      <c r="BR11" s="2275"/>
      <c r="BS11" s="2275"/>
      <c r="BT11" s="2275"/>
      <c r="BU11" s="2275"/>
      <c r="BV11" s="2275"/>
      <c r="BW11" s="2270"/>
      <c r="BX11" s="2279"/>
      <c r="CR11" t="s">
        <v>1225</v>
      </c>
      <c r="CU11" t="s">
        <v>1529</v>
      </c>
      <c r="DB11" t="s">
        <v>1338</v>
      </c>
      <c r="DD11" t="s">
        <v>1339</v>
      </c>
    </row>
    <row r="12" spans="3:117" ht="18" customHeight="1">
      <c r="C12" s="2243" t="s">
        <v>1340</v>
      </c>
      <c r="D12" s="2244"/>
      <c r="E12" s="2244"/>
      <c r="F12" s="2244"/>
      <c r="G12" s="2245"/>
      <c r="H12" s="2246" t="s">
        <v>1341</v>
      </c>
      <c r="I12" s="2246"/>
      <c r="J12" s="2246"/>
      <c r="K12" s="2246"/>
      <c r="L12" s="2246"/>
      <c r="M12" s="2246"/>
      <c r="N12" s="2246"/>
      <c r="O12" s="2246"/>
      <c r="P12" s="2246"/>
      <c r="Q12" s="2246"/>
      <c r="R12" s="2246"/>
      <c r="S12" s="2246"/>
      <c r="T12" s="2246"/>
      <c r="U12" s="2246"/>
      <c r="V12" s="2247"/>
      <c r="W12" s="2248"/>
      <c r="X12" s="2248"/>
      <c r="Y12" s="2249" t="s">
        <v>1342</v>
      </c>
      <c r="Z12" s="2249"/>
      <c r="AA12" s="2249"/>
      <c r="AB12" s="2249"/>
      <c r="AC12" s="2249"/>
      <c r="AD12" s="2249"/>
      <c r="AE12" s="2249"/>
      <c r="AF12" s="2249"/>
      <c r="AG12" s="2249"/>
      <c r="AH12" s="2249"/>
      <c r="AI12" s="2249"/>
      <c r="AJ12" s="2249"/>
      <c r="AK12" s="2249"/>
      <c r="AL12" s="2249"/>
      <c r="AM12" s="2250"/>
      <c r="AN12" s="2251"/>
      <c r="AO12" s="2251"/>
      <c r="AP12" s="2251"/>
      <c r="AQ12" s="2251"/>
      <c r="AR12" s="2251"/>
      <c r="AS12" s="2251"/>
      <c r="AT12" s="2251"/>
      <c r="AU12" s="2252"/>
      <c r="AV12" s="2252"/>
      <c r="AW12" s="2252"/>
      <c r="AX12" s="2253" t="s">
        <v>1343</v>
      </c>
      <c r="AY12" s="2253"/>
      <c r="AZ12" s="2253"/>
      <c r="BA12" s="2253"/>
      <c r="BB12" s="2253"/>
      <c r="BC12" s="2253"/>
      <c r="BD12" s="2253"/>
      <c r="BE12" s="2253"/>
      <c r="BF12" s="2254" t="s">
        <v>1344</v>
      </c>
      <c r="BG12" s="2255"/>
      <c r="BH12" s="2255"/>
      <c r="BI12" s="2255"/>
      <c r="BJ12" s="2255"/>
      <c r="BK12" s="2255"/>
      <c r="BL12" s="2255"/>
      <c r="BM12" s="2255"/>
      <c r="BN12" s="2255"/>
      <c r="BO12" s="2255"/>
      <c r="BP12" s="2255"/>
      <c r="BQ12" s="2255"/>
      <c r="BR12" s="2255"/>
      <c r="BS12" s="2255"/>
      <c r="BT12" s="2255"/>
      <c r="BU12" s="2255"/>
      <c r="BV12" s="2255"/>
      <c r="BW12" s="2255"/>
      <c r="BX12" s="2256"/>
      <c r="CU12" t="s">
        <v>1345</v>
      </c>
      <c r="DD12" t="s">
        <v>1346</v>
      </c>
      <c r="DM12" t="s">
        <v>1443</v>
      </c>
    </row>
    <row r="13" spans="3:108" ht="18" customHeight="1">
      <c r="C13" s="2172" t="s">
        <v>1347</v>
      </c>
      <c r="D13" s="2173"/>
      <c r="E13" s="2173"/>
      <c r="F13" s="2173"/>
      <c r="G13" s="2174"/>
      <c r="H13" s="2261" t="s">
        <v>1348</v>
      </c>
      <c r="I13" s="2262"/>
      <c r="J13" s="2262"/>
      <c r="K13" s="2262"/>
      <c r="L13" s="2262"/>
      <c r="M13" s="2262"/>
      <c r="N13" s="2262"/>
      <c r="O13" s="2262"/>
      <c r="P13" s="2262"/>
      <c r="Q13" s="2262"/>
      <c r="R13" s="2262"/>
      <c r="S13" s="2262"/>
      <c r="T13" s="2262"/>
      <c r="U13" s="2262"/>
      <c r="V13" s="2262"/>
      <c r="W13" s="2262"/>
      <c r="X13" s="2262"/>
      <c r="Y13" s="2262"/>
      <c r="Z13" s="2262"/>
      <c r="AA13" s="2262"/>
      <c r="AB13" s="2262"/>
      <c r="AC13" s="2262"/>
      <c r="AD13" s="2262"/>
      <c r="AE13" s="2262"/>
      <c r="AF13" s="2262"/>
      <c r="AG13" s="2262"/>
      <c r="AH13" s="2262"/>
      <c r="AI13" s="2262"/>
      <c r="AJ13" s="2262"/>
      <c r="AK13" s="2262"/>
      <c r="AL13" s="2263"/>
      <c r="AM13" s="2264" t="s">
        <v>1349</v>
      </c>
      <c r="AN13" s="2265"/>
      <c r="AO13" s="2265"/>
      <c r="AP13" s="2265"/>
      <c r="AQ13" s="2265"/>
      <c r="AR13" s="2265"/>
      <c r="AS13" s="2265"/>
      <c r="AT13" s="2265"/>
      <c r="AU13" s="2265"/>
      <c r="AV13" s="2265"/>
      <c r="AW13" s="2265"/>
      <c r="AX13" s="2265"/>
      <c r="AY13" s="2265"/>
      <c r="AZ13" s="2265"/>
      <c r="BA13" s="2265"/>
      <c r="BB13" s="2265"/>
      <c r="BC13" s="2265"/>
      <c r="BD13" s="2265"/>
      <c r="BE13" s="2265"/>
      <c r="BF13" s="2257"/>
      <c r="BG13" s="2255"/>
      <c r="BH13" s="2255"/>
      <c r="BI13" s="2255"/>
      <c r="BJ13" s="2255"/>
      <c r="BK13" s="2255"/>
      <c r="BL13" s="2255"/>
      <c r="BM13" s="2255"/>
      <c r="BN13" s="2255"/>
      <c r="BO13" s="2255"/>
      <c r="BP13" s="2255"/>
      <c r="BQ13" s="2255"/>
      <c r="BR13" s="2255"/>
      <c r="BS13" s="2255"/>
      <c r="BT13" s="2255"/>
      <c r="BU13" s="2255"/>
      <c r="BV13" s="2255"/>
      <c r="BW13" s="2255"/>
      <c r="BX13" s="2256"/>
      <c r="CU13" t="s">
        <v>1346</v>
      </c>
      <c r="DD13" t="s">
        <v>1530</v>
      </c>
    </row>
    <row r="14" spans="3:117" ht="18" customHeight="1">
      <c r="C14" s="2172" t="s">
        <v>1351</v>
      </c>
      <c r="D14" s="2173"/>
      <c r="E14" s="2173"/>
      <c r="F14" s="2173"/>
      <c r="G14" s="2174"/>
      <c r="H14" s="2266"/>
      <c r="I14" s="2235"/>
      <c r="J14" s="2235"/>
      <c r="K14" s="2235"/>
      <c r="L14" s="2235"/>
      <c r="M14" s="2235"/>
      <c r="N14" s="2235">
        <f>IF(H14="","",H14+7)</f>
      </c>
      <c r="O14" s="2235"/>
      <c r="P14" s="2235"/>
      <c r="Q14" s="2235"/>
      <c r="R14" s="2235"/>
      <c r="S14" s="2235"/>
      <c r="T14" s="2235">
        <f>IF(N14="","",N14+7)</f>
      </c>
      <c r="U14" s="2235"/>
      <c r="V14" s="2235"/>
      <c r="W14" s="2235"/>
      <c r="X14" s="2235"/>
      <c r="Y14" s="2235"/>
      <c r="Z14" s="2235">
        <f>IF(H14="","",IF(AB15="","",H14+V12*7))</f>
      </c>
      <c r="AA14" s="2235"/>
      <c r="AB14" s="2235"/>
      <c r="AC14" s="2235"/>
      <c r="AD14" s="2235"/>
      <c r="AE14" s="2235"/>
      <c r="AF14" s="2235"/>
      <c r="AG14" s="2235"/>
      <c r="AH14" s="2235"/>
      <c r="AI14" s="2235"/>
      <c r="AJ14" s="2235"/>
      <c r="AK14" s="2235"/>
      <c r="AL14" s="2236"/>
      <c r="AM14" s="2234"/>
      <c r="AN14" s="2235"/>
      <c r="AO14" s="2235"/>
      <c r="AP14" s="2235"/>
      <c r="AQ14" s="2235"/>
      <c r="AR14" s="2235"/>
      <c r="AS14" s="2235">
        <f>IF(AM14="","",IF(AU15="","",AM14+AV12*30))</f>
      </c>
      <c r="AT14" s="2235"/>
      <c r="AU14" s="2235"/>
      <c r="AV14" s="2235"/>
      <c r="AW14" s="2235"/>
      <c r="AX14" s="2235"/>
      <c r="AY14" s="2235"/>
      <c r="AZ14" s="2235"/>
      <c r="BA14" s="2235"/>
      <c r="BB14" s="2235"/>
      <c r="BC14" s="2235"/>
      <c r="BD14" s="2235"/>
      <c r="BE14" s="2236"/>
      <c r="BF14" s="2257"/>
      <c r="BG14" s="2255"/>
      <c r="BH14" s="2255"/>
      <c r="BI14" s="2255"/>
      <c r="BJ14" s="2255"/>
      <c r="BK14" s="2255"/>
      <c r="BL14" s="2255"/>
      <c r="BM14" s="2255"/>
      <c r="BN14" s="2255"/>
      <c r="BO14" s="2255"/>
      <c r="BP14" s="2255"/>
      <c r="BQ14" s="2255"/>
      <c r="BR14" s="2255"/>
      <c r="BS14" s="2255"/>
      <c r="BT14" s="2255"/>
      <c r="BU14" s="2255"/>
      <c r="BV14" s="2255"/>
      <c r="BW14" s="2255"/>
      <c r="BX14" s="2256"/>
      <c r="CU14" t="s">
        <v>1350</v>
      </c>
      <c r="DM14" t="s">
        <v>1444</v>
      </c>
    </row>
    <row r="15" spans="3:99" ht="15.75" customHeight="1">
      <c r="C15" s="2172" t="s">
        <v>1352</v>
      </c>
      <c r="D15" s="2173"/>
      <c r="E15" s="2173"/>
      <c r="F15" s="2173"/>
      <c r="G15" s="2174"/>
      <c r="H15" s="2218" t="s">
        <v>1353</v>
      </c>
      <c r="I15" s="2219"/>
      <c r="J15" s="2219"/>
      <c r="K15" s="2219"/>
      <c r="L15" s="2219"/>
      <c r="M15" s="2219"/>
      <c r="N15" s="2219" t="s">
        <v>1354</v>
      </c>
      <c r="O15" s="2219"/>
      <c r="P15" s="2219"/>
      <c r="Q15" s="2219"/>
      <c r="R15" s="2219"/>
      <c r="S15" s="2219"/>
      <c r="T15" s="2219" t="s">
        <v>1355</v>
      </c>
      <c r="U15" s="2219"/>
      <c r="V15" s="2219"/>
      <c r="W15" s="2219"/>
      <c r="X15" s="2219"/>
      <c r="Y15" s="2219"/>
      <c r="Z15" s="2267" t="s">
        <v>1445</v>
      </c>
      <c r="AA15" s="2268"/>
      <c r="AB15" s="2237"/>
      <c r="AC15" s="2237"/>
      <c r="AD15" s="2268" t="s">
        <v>1356</v>
      </c>
      <c r="AE15" s="2218"/>
      <c r="AF15" s="2219" t="s">
        <v>1357</v>
      </c>
      <c r="AG15" s="2219"/>
      <c r="AH15" s="2219"/>
      <c r="AI15" s="2219"/>
      <c r="AJ15" s="2219"/>
      <c r="AK15" s="2219"/>
      <c r="AL15" s="2267"/>
      <c r="AM15" s="2224" t="s">
        <v>1358</v>
      </c>
      <c r="AN15" s="2225"/>
      <c r="AO15" s="2225"/>
      <c r="AP15" s="2225"/>
      <c r="AQ15" s="2225"/>
      <c r="AR15" s="2225"/>
      <c r="AS15" s="417" t="s">
        <v>1102</v>
      </c>
      <c r="AT15" s="2237"/>
      <c r="AU15" s="2237"/>
      <c r="AV15" s="2237"/>
      <c r="AW15" s="2226" t="s">
        <v>1359</v>
      </c>
      <c r="AX15" s="2227"/>
      <c r="AY15" s="2225" t="s">
        <v>1357</v>
      </c>
      <c r="AZ15" s="2225"/>
      <c r="BA15" s="2225"/>
      <c r="BB15" s="2225"/>
      <c r="BC15" s="2225"/>
      <c r="BD15" s="2228"/>
      <c r="BE15" s="2228"/>
      <c r="BF15" s="2258"/>
      <c r="BG15" s="2259"/>
      <c r="BH15" s="2259"/>
      <c r="BI15" s="2259"/>
      <c r="BJ15" s="2259"/>
      <c r="BK15" s="2259"/>
      <c r="BL15" s="2259"/>
      <c r="BM15" s="2259"/>
      <c r="BN15" s="2259"/>
      <c r="BO15" s="2259"/>
      <c r="BP15" s="2259"/>
      <c r="BQ15" s="2259"/>
      <c r="BR15" s="2259"/>
      <c r="BS15" s="2259"/>
      <c r="BT15" s="2259"/>
      <c r="BU15" s="2259"/>
      <c r="BV15" s="2259"/>
      <c r="BW15" s="2259"/>
      <c r="BX15" s="2260"/>
      <c r="CU15" t="s">
        <v>1530</v>
      </c>
    </row>
    <row r="16" spans="3:117" ht="15.75" customHeight="1">
      <c r="C16" s="2172" t="s">
        <v>1360</v>
      </c>
      <c r="D16" s="2173"/>
      <c r="E16" s="2173"/>
      <c r="F16" s="2173"/>
      <c r="G16" s="2174"/>
      <c r="H16" s="2238" t="s">
        <v>1361</v>
      </c>
      <c r="I16" s="2239"/>
      <c r="J16" s="2239"/>
      <c r="K16" s="2239"/>
      <c r="L16" s="2239"/>
      <c r="M16" s="2239"/>
      <c r="N16" s="2241"/>
      <c r="O16" s="2241"/>
      <c r="P16" s="2241"/>
      <c r="Q16" s="2241"/>
      <c r="R16" s="2241"/>
      <c r="S16" s="2241"/>
      <c r="T16" s="2229"/>
      <c r="U16" s="2229"/>
      <c r="V16" s="2229"/>
      <c r="W16" s="2229"/>
      <c r="X16" s="2229"/>
      <c r="Y16" s="2229"/>
      <c r="Z16" s="2229"/>
      <c r="AA16" s="2229"/>
      <c r="AB16" s="2229"/>
      <c r="AC16" s="2229"/>
      <c r="AD16" s="2229"/>
      <c r="AE16" s="2229"/>
      <c r="AF16" s="2229"/>
      <c r="AG16" s="2229"/>
      <c r="AH16" s="2229"/>
      <c r="AI16" s="2229"/>
      <c r="AJ16" s="2229"/>
      <c r="AK16" s="2229"/>
      <c r="AL16" s="2230"/>
      <c r="AM16" s="2233"/>
      <c r="AN16" s="2229"/>
      <c r="AO16" s="2229"/>
      <c r="AP16" s="2229"/>
      <c r="AQ16" s="2229"/>
      <c r="AR16" s="2229"/>
      <c r="AS16" s="2229"/>
      <c r="AT16" s="2229"/>
      <c r="AU16" s="2229"/>
      <c r="AV16" s="2229"/>
      <c r="AW16" s="2229"/>
      <c r="AX16" s="2229"/>
      <c r="AY16" s="2229"/>
      <c r="AZ16" s="2229"/>
      <c r="BA16" s="2229"/>
      <c r="BB16" s="2229"/>
      <c r="BC16" s="2229"/>
      <c r="BD16" s="2230"/>
      <c r="BE16" s="2230"/>
      <c r="BF16" s="2201" t="s">
        <v>1362</v>
      </c>
      <c r="BG16" s="2202"/>
      <c r="BH16" s="2202"/>
      <c r="BI16" s="2202"/>
      <c r="BJ16" s="2202"/>
      <c r="BK16" s="2202"/>
      <c r="BL16" s="2202"/>
      <c r="BM16" s="2202"/>
      <c r="BN16" s="2202"/>
      <c r="BO16" s="2202"/>
      <c r="BP16" s="2202"/>
      <c r="BQ16" s="2202"/>
      <c r="BR16" s="2202"/>
      <c r="BS16" s="2202"/>
      <c r="BT16" s="2202"/>
      <c r="BU16" s="2202"/>
      <c r="BV16" s="2202"/>
      <c r="BW16" s="2202"/>
      <c r="BX16" s="2203"/>
      <c r="DM16" t="s">
        <v>1363</v>
      </c>
    </row>
    <row r="17" spans="3:76" ht="15.75" customHeight="1">
      <c r="C17" s="2172"/>
      <c r="D17" s="2173"/>
      <c r="E17" s="2173"/>
      <c r="F17" s="2173"/>
      <c r="G17" s="2174"/>
      <c r="H17" s="2240"/>
      <c r="I17" s="2239"/>
      <c r="J17" s="2239"/>
      <c r="K17" s="2239"/>
      <c r="L17" s="2239"/>
      <c r="M17" s="2239"/>
      <c r="N17" s="2241"/>
      <c r="O17" s="2241"/>
      <c r="P17" s="2241"/>
      <c r="Q17" s="2241"/>
      <c r="R17" s="2241"/>
      <c r="S17" s="2241"/>
      <c r="T17" s="2229"/>
      <c r="U17" s="2229"/>
      <c r="V17" s="2229"/>
      <c r="W17" s="2229"/>
      <c r="X17" s="2229"/>
      <c r="Y17" s="2229"/>
      <c r="Z17" s="2229"/>
      <c r="AA17" s="2229"/>
      <c r="AB17" s="2229"/>
      <c r="AC17" s="2229"/>
      <c r="AD17" s="2229"/>
      <c r="AE17" s="2229"/>
      <c r="AF17" s="2229"/>
      <c r="AG17" s="2229"/>
      <c r="AH17" s="2229"/>
      <c r="AI17" s="2229"/>
      <c r="AJ17" s="2229"/>
      <c r="AK17" s="2229"/>
      <c r="AL17" s="2230"/>
      <c r="AM17" s="2233"/>
      <c r="AN17" s="2229"/>
      <c r="AO17" s="2229"/>
      <c r="AP17" s="2229"/>
      <c r="AQ17" s="2229"/>
      <c r="AR17" s="2229"/>
      <c r="AS17" s="2229"/>
      <c r="AT17" s="2229"/>
      <c r="AU17" s="2229"/>
      <c r="AV17" s="2229"/>
      <c r="AW17" s="2229"/>
      <c r="AX17" s="2229"/>
      <c r="AY17" s="2229"/>
      <c r="AZ17" s="2229"/>
      <c r="BA17" s="2229"/>
      <c r="BB17" s="2229"/>
      <c r="BC17" s="2229"/>
      <c r="BD17" s="2230"/>
      <c r="BE17" s="2230"/>
      <c r="BF17" s="2204"/>
      <c r="BG17" s="2205"/>
      <c r="BH17" s="2205"/>
      <c r="BI17" s="2205"/>
      <c r="BJ17" s="2205"/>
      <c r="BK17" s="2205"/>
      <c r="BL17" s="2205"/>
      <c r="BM17" s="2205"/>
      <c r="BN17" s="2205"/>
      <c r="BO17" s="2205"/>
      <c r="BP17" s="2205"/>
      <c r="BQ17" s="2205"/>
      <c r="BR17" s="2205"/>
      <c r="BS17" s="2205"/>
      <c r="BT17" s="2205"/>
      <c r="BU17" s="2205"/>
      <c r="BV17" s="2205"/>
      <c r="BW17" s="2205"/>
      <c r="BX17" s="2206"/>
    </row>
    <row r="18" spans="3:76" ht="15.75" customHeight="1">
      <c r="C18" s="2172"/>
      <c r="D18" s="2173"/>
      <c r="E18" s="2173"/>
      <c r="F18" s="2173"/>
      <c r="G18" s="2174"/>
      <c r="H18" s="2240"/>
      <c r="I18" s="2239"/>
      <c r="J18" s="2239"/>
      <c r="K18" s="2239"/>
      <c r="L18" s="2239"/>
      <c r="M18" s="2239"/>
      <c r="N18" s="2241"/>
      <c r="O18" s="2241"/>
      <c r="P18" s="2241"/>
      <c r="Q18" s="2241"/>
      <c r="R18" s="2241"/>
      <c r="S18" s="2241"/>
      <c r="T18" s="2229"/>
      <c r="U18" s="2229"/>
      <c r="V18" s="2229"/>
      <c r="W18" s="2229"/>
      <c r="X18" s="2229"/>
      <c r="Y18" s="2229"/>
      <c r="Z18" s="2229"/>
      <c r="AA18" s="2229"/>
      <c r="AB18" s="2229"/>
      <c r="AC18" s="2229"/>
      <c r="AD18" s="2229"/>
      <c r="AE18" s="2229"/>
      <c r="AF18" s="2229"/>
      <c r="AG18" s="2229"/>
      <c r="AH18" s="2229"/>
      <c r="AI18" s="2229"/>
      <c r="AJ18" s="2229"/>
      <c r="AK18" s="2229"/>
      <c r="AL18" s="2230"/>
      <c r="AM18" s="2233"/>
      <c r="AN18" s="2229"/>
      <c r="AO18" s="2229"/>
      <c r="AP18" s="2229"/>
      <c r="AQ18" s="2229"/>
      <c r="AR18" s="2229"/>
      <c r="AS18" s="2229"/>
      <c r="AT18" s="2229"/>
      <c r="AU18" s="2229"/>
      <c r="AV18" s="2229"/>
      <c r="AW18" s="2229"/>
      <c r="AX18" s="2229"/>
      <c r="AY18" s="2229"/>
      <c r="AZ18" s="2229"/>
      <c r="BA18" s="2229"/>
      <c r="BB18" s="2229"/>
      <c r="BC18" s="2229"/>
      <c r="BD18" s="2230"/>
      <c r="BE18" s="2230"/>
      <c r="BF18" s="2204"/>
      <c r="BG18" s="2205"/>
      <c r="BH18" s="2205"/>
      <c r="BI18" s="2205"/>
      <c r="BJ18" s="2205"/>
      <c r="BK18" s="2205"/>
      <c r="BL18" s="2205"/>
      <c r="BM18" s="2205"/>
      <c r="BN18" s="2205"/>
      <c r="BO18" s="2205"/>
      <c r="BP18" s="2205"/>
      <c r="BQ18" s="2205"/>
      <c r="BR18" s="2205"/>
      <c r="BS18" s="2205"/>
      <c r="BT18" s="2205"/>
      <c r="BU18" s="2205"/>
      <c r="BV18" s="2205"/>
      <c r="BW18" s="2205"/>
      <c r="BX18" s="2206"/>
    </row>
    <row r="19" spans="3:76" ht="15.75" customHeight="1">
      <c r="C19" s="2172"/>
      <c r="D19" s="2173"/>
      <c r="E19" s="2173"/>
      <c r="F19" s="2173"/>
      <c r="G19" s="2174"/>
      <c r="H19" s="2240"/>
      <c r="I19" s="2239"/>
      <c r="J19" s="2239"/>
      <c r="K19" s="2239"/>
      <c r="L19" s="2239"/>
      <c r="M19" s="2239"/>
      <c r="N19" s="2242"/>
      <c r="O19" s="2242"/>
      <c r="P19" s="2242"/>
      <c r="Q19" s="2242"/>
      <c r="R19" s="2242"/>
      <c r="S19" s="2242"/>
      <c r="T19" s="2231"/>
      <c r="U19" s="2231"/>
      <c r="V19" s="2231"/>
      <c r="W19" s="2231"/>
      <c r="X19" s="2231"/>
      <c r="Y19" s="2231"/>
      <c r="Z19" s="2231"/>
      <c r="AA19" s="2231"/>
      <c r="AB19" s="2231"/>
      <c r="AC19" s="2231"/>
      <c r="AD19" s="2231"/>
      <c r="AE19" s="2231"/>
      <c r="AF19" s="2231"/>
      <c r="AG19" s="2231"/>
      <c r="AH19" s="2231"/>
      <c r="AI19" s="2231"/>
      <c r="AJ19" s="2231"/>
      <c r="AK19" s="2231"/>
      <c r="AL19" s="2232"/>
      <c r="AM19" s="2233"/>
      <c r="AN19" s="2229"/>
      <c r="AO19" s="2229"/>
      <c r="AP19" s="2229"/>
      <c r="AQ19" s="2229"/>
      <c r="AR19" s="2229"/>
      <c r="AS19" s="2229"/>
      <c r="AT19" s="2229"/>
      <c r="AU19" s="2229"/>
      <c r="AV19" s="2229"/>
      <c r="AW19" s="2229"/>
      <c r="AX19" s="2229"/>
      <c r="AY19" s="2229"/>
      <c r="AZ19" s="2229"/>
      <c r="BA19" s="2229"/>
      <c r="BB19" s="2229"/>
      <c r="BC19" s="2229"/>
      <c r="BD19" s="2230"/>
      <c r="BE19" s="2230"/>
      <c r="BF19" s="2207"/>
      <c r="BG19" s="2208"/>
      <c r="BH19" s="2208"/>
      <c r="BI19" s="2208"/>
      <c r="BJ19" s="2208"/>
      <c r="BK19" s="2208"/>
      <c r="BL19" s="2208"/>
      <c r="BM19" s="2208"/>
      <c r="BN19" s="2208"/>
      <c r="BO19" s="2208"/>
      <c r="BP19" s="2208"/>
      <c r="BQ19" s="2208"/>
      <c r="BR19" s="2208"/>
      <c r="BS19" s="2208"/>
      <c r="BT19" s="2208"/>
      <c r="BU19" s="2208"/>
      <c r="BV19" s="2208"/>
      <c r="BW19" s="2208"/>
      <c r="BX19" s="2209"/>
    </row>
    <row r="20" spans="3:76" ht="15.75" customHeight="1">
      <c r="C20" s="2172" t="s">
        <v>1364</v>
      </c>
      <c r="D20" s="2173"/>
      <c r="E20" s="2173"/>
      <c r="F20" s="2173"/>
      <c r="G20" s="2174"/>
      <c r="H20" s="2218" t="s">
        <v>1668</v>
      </c>
      <c r="I20" s="2219"/>
      <c r="J20" s="2219"/>
      <c r="K20" s="2219"/>
      <c r="L20" s="2219"/>
      <c r="M20" s="2219"/>
      <c r="N20" s="2220" t="s">
        <v>1669</v>
      </c>
      <c r="O20" s="2168"/>
      <c r="P20" s="2168"/>
      <c r="Q20" s="2168"/>
      <c r="R20" s="2168"/>
      <c r="S20" s="2168"/>
      <c r="T20" s="2168"/>
      <c r="U20" s="2168"/>
      <c r="V20" s="2168"/>
      <c r="W20" s="2168"/>
      <c r="X20" s="2168"/>
      <c r="Y20" s="2168"/>
      <c r="Z20" s="2168"/>
      <c r="AA20" s="2168"/>
      <c r="AB20" s="2168"/>
      <c r="AC20" s="2168"/>
      <c r="AD20" s="2168"/>
      <c r="AE20" s="2168"/>
      <c r="AF20" s="2168"/>
      <c r="AG20" s="2168"/>
      <c r="AH20" s="2168"/>
      <c r="AI20" s="2168"/>
      <c r="AJ20" s="2168"/>
      <c r="AK20" s="2168"/>
      <c r="AL20" s="2168"/>
      <c r="AM20" s="2162" t="s">
        <v>1365</v>
      </c>
      <c r="AN20" s="2163"/>
      <c r="AO20" s="2163"/>
      <c r="AP20" s="2163"/>
      <c r="AQ20" s="2163"/>
      <c r="AR20" s="2163"/>
      <c r="AS20" s="2163"/>
      <c r="AT20" s="2163"/>
      <c r="AU20" s="2163"/>
      <c r="AV20" s="2163"/>
      <c r="AW20" s="2163"/>
      <c r="AX20" s="2163"/>
      <c r="AY20" s="2163"/>
      <c r="AZ20" s="2163"/>
      <c r="BA20" s="2163"/>
      <c r="BB20" s="2163"/>
      <c r="BC20" s="2163"/>
      <c r="BD20" s="2163"/>
      <c r="BE20" s="2163"/>
      <c r="BF20" s="2162" t="s">
        <v>1673</v>
      </c>
      <c r="BG20" s="2163"/>
      <c r="BH20" s="2163"/>
      <c r="BI20" s="2163"/>
      <c r="BJ20" s="2163"/>
      <c r="BK20" s="2163"/>
      <c r="BL20" s="2163"/>
      <c r="BM20" s="2163"/>
      <c r="BN20" s="2163"/>
      <c r="BO20" s="2163"/>
      <c r="BP20" s="2163"/>
      <c r="BQ20" s="2163"/>
      <c r="BR20" s="2163"/>
      <c r="BS20" s="2163"/>
      <c r="BT20" s="2163"/>
      <c r="BU20" s="2163"/>
      <c r="BV20" s="2163"/>
      <c r="BW20" s="2163"/>
      <c r="BX20" s="2164"/>
    </row>
    <row r="21" spans="3:117" ht="15.75" customHeight="1">
      <c r="C21" s="2172"/>
      <c r="D21" s="2173"/>
      <c r="E21" s="2173"/>
      <c r="F21" s="2173"/>
      <c r="G21" s="2174"/>
      <c r="H21" s="2218"/>
      <c r="I21" s="2219"/>
      <c r="J21" s="2219"/>
      <c r="K21" s="2219"/>
      <c r="L21" s="2219"/>
      <c r="M21" s="2219"/>
      <c r="N21" s="2221"/>
      <c r="O21" s="2129"/>
      <c r="P21" s="2129"/>
      <c r="Q21" s="2129"/>
      <c r="R21" s="2129"/>
      <c r="S21" s="2129"/>
      <c r="T21" s="2129"/>
      <c r="U21" s="2129"/>
      <c r="V21" s="2129"/>
      <c r="W21" s="2129"/>
      <c r="X21" s="2129"/>
      <c r="Y21" s="2129"/>
      <c r="Z21" s="2129"/>
      <c r="AA21" s="2129"/>
      <c r="AB21" s="2129"/>
      <c r="AC21" s="2129"/>
      <c r="AD21" s="2129"/>
      <c r="AE21" s="2129"/>
      <c r="AF21" s="2129"/>
      <c r="AG21" s="2129"/>
      <c r="AH21" s="2129"/>
      <c r="AI21" s="2129"/>
      <c r="AJ21" s="2129"/>
      <c r="AK21" s="2129"/>
      <c r="AL21" s="2129"/>
      <c r="AM21" s="396"/>
      <c r="AN21" s="369"/>
      <c r="AO21" s="2166" t="s">
        <v>1366</v>
      </c>
      <c r="AP21" s="2166"/>
      <c r="AQ21" s="2166"/>
      <c r="AR21" s="2166"/>
      <c r="AS21" s="369"/>
      <c r="AT21" s="2135" t="s">
        <v>1367</v>
      </c>
      <c r="AU21" s="2135"/>
      <c r="AV21" s="2135"/>
      <c r="AW21" s="369"/>
      <c r="AX21" s="2135" t="s">
        <v>1368</v>
      </c>
      <c r="AY21" s="2135"/>
      <c r="AZ21" s="2135"/>
      <c r="BA21" s="369"/>
      <c r="BB21" s="2135" t="s">
        <v>1670</v>
      </c>
      <c r="BC21" s="2135"/>
      <c r="BD21" s="2135"/>
      <c r="BE21" s="369"/>
      <c r="BF21" s="2165"/>
      <c r="BG21" s="2166"/>
      <c r="BH21" s="2166"/>
      <c r="BI21" s="2166"/>
      <c r="BJ21" s="2166"/>
      <c r="BK21" s="2166"/>
      <c r="BL21" s="2166"/>
      <c r="BM21" s="2166"/>
      <c r="BN21" s="2166"/>
      <c r="BO21" s="2166"/>
      <c r="BP21" s="2166"/>
      <c r="BQ21" s="2166"/>
      <c r="BR21" s="2166"/>
      <c r="BS21" s="2166"/>
      <c r="BT21" s="2166"/>
      <c r="BU21" s="2166"/>
      <c r="BV21" s="2166"/>
      <c r="BW21" s="2166"/>
      <c r="BX21" s="2167"/>
      <c r="DM21" t="s">
        <v>1369</v>
      </c>
    </row>
    <row r="22" spans="3:117" ht="15.75" customHeight="1">
      <c r="C22" s="2172"/>
      <c r="D22" s="2173"/>
      <c r="E22" s="2173"/>
      <c r="F22" s="2173"/>
      <c r="G22" s="2174"/>
      <c r="H22" s="2218"/>
      <c r="I22" s="2219"/>
      <c r="J22" s="2219"/>
      <c r="K22" s="2219"/>
      <c r="L22" s="2219"/>
      <c r="M22" s="2219"/>
      <c r="N22" s="347"/>
      <c r="O22" s="2222"/>
      <c r="P22" s="2222"/>
      <c r="Q22" s="2222"/>
      <c r="R22" s="2222"/>
      <c r="S22" s="2222"/>
      <c r="T22" s="2222"/>
      <c r="U22" s="2222"/>
      <c r="V22" s="2222"/>
      <c r="W22" s="2222"/>
      <c r="X22" s="2222"/>
      <c r="Y22" s="2222"/>
      <c r="Z22" s="2222"/>
      <c r="AA22" s="2222"/>
      <c r="AB22" s="2222"/>
      <c r="AC22" s="2222"/>
      <c r="AD22" s="2222"/>
      <c r="AE22" s="2222"/>
      <c r="AF22" s="2222"/>
      <c r="AG22" s="2222"/>
      <c r="AH22" s="2222"/>
      <c r="AI22" s="2222"/>
      <c r="AJ22" s="2222"/>
      <c r="AK22" s="348"/>
      <c r="AL22" s="348"/>
      <c r="AM22" s="397"/>
      <c r="AN22" s="371"/>
      <c r="AO22" s="2137" t="s">
        <v>1370</v>
      </c>
      <c r="AP22" s="2137"/>
      <c r="AQ22" s="2137"/>
      <c r="AR22" s="2137"/>
      <c r="AS22" s="371"/>
      <c r="AT22" s="2137" t="s">
        <v>1371</v>
      </c>
      <c r="AU22" s="2137"/>
      <c r="AV22" s="2137"/>
      <c r="AW22" s="2223"/>
      <c r="AX22" s="2223"/>
      <c r="AY22" s="2223"/>
      <c r="AZ22" s="2223"/>
      <c r="BA22" s="2223"/>
      <c r="BB22" s="2223"/>
      <c r="BC22" s="2223"/>
      <c r="BD22" s="371" t="s">
        <v>1103</v>
      </c>
      <c r="BE22" s="371"/>
      <c r="BF22" s="2213"/>
      <c r="BG22" s="2214"/>
      <c r="BH22" s="2214"/>
      <c r="BI22" s="2214"/>
      <c r="BJ22" s="2214"/>
      <c r="BK22" s="2214"/>
      <c r="BL22" s="2214"/>
      <c r="BM22" s="2214"/>
      <c r="BN22" s="2214"/>
      <c r="BO22" s="2214"/>
      <c r="BP22" s="2214"/>
      <c r="BQ22" s="2214"/>
      <c r="BR22" s="2214"/>
      <c r="BS22" s="2214"/>
      <c r="BT22" s="2214"/>
      <c r="BU22" s="2214"/>
      <c r="BV22" s="2214"/>
      <c r="BW22" s="2214"/>
      <c r="BX22" s="2215"/>
      <c r="DM22" t="s">
        <v>1372</v>
      </c>
    </row>
    <row r="23" spans="3:117" ht="15.75" customHeight="1">
      <c r="C23" s="2172" t="s">
        <v>1373</v>
      </c>
      <c r="D23" s="2173"/>
      <c r="E23" s="2173"/>
      <c r="F23" s="2173"/>
      <c r="G23" s="2174"/>
      <c r="H23" s="2195" t="s">
        <v>1374</v>
      </c>
      <c r="I23" s="2196"/>
      <c r="J23" s="2196"/>
      <c r="K23" s="2196"/>
      <c r="L23" s="2196"/>
      <c r="M23" s="2196"/>
      <c r="N23" s="349" t="s">
        <v>1375</v>
      </c>
      <c r="O23" s="350"/>
      <c r="P23" s="350"/>
      <c r="Q23" s="350"/>
      <c r="R23" s="350"/>
      <c r="S23" s="350"/>
      <c r="T23" s="350"/>
      <c r="U23" s="350"/>
      <c r="V23" s="350"/>
      <c r="W23" s="350"/>
      <c r="X23" s="350"/>
      <c r="Y23" s="350"/>
      <c r="Z23" s="350"/>
      <c r="AA23" s="350"/>
      <c r="AB23" s="350"/>
      <c r="AC23" s="350"/>
      <c r="AD23" s="350"/>
      <c r="AE23" s="351"/>
      <c r="AF23" s="2196" t="s">
        <v>1376</v>
      </c>
      <c r="AG23" s="2196"/>
      <c r="AH23" s="2196"/>
      <c r="AI23" s="2196"/>
      <c r="AJ23" s="2196"/>
      <c r="AK23" s="2196"/>
      <c r="AL23" s="2200"/>
      <c r="AM23" s="396"/>
      <c r="AN23" s="369"/>
      <c r="AO23" s="2163" t="s">
        <v>1377</v>
      </c>
      <c r="AP23" s="2163"/>
      <c r="AQ23" s="2163"/>
      <c r="AR23" s="2163"/>
      <c r="AS23" s="2163"/>
      <c r="AT23" s="2163"/>
      <c r="AU23" s="2163"/>
      <c r="AV23" s="2163"/>
      <c r="AW23" s="2163"/>
      <c r="AX23" s="2163"/>
      <c r="AY23" s="2163"/>
      <c r="AZ23" s="2163"/>
      <c r="BA23" s="2163"/>
      <c r="BB23" s="2163"/>
      <c r="BC23" s="2163"/>
      <c r="BD23" s="2163"/>
      <c r="BE23" s="369"/>
      <c r="BF23" s="2162" t="s">
        <v>1378</v>
      </c>
      <c r="BG23" s="2163"/>
      <c r="BH23" s="2163"/>
      <c r="BI23" s="2163"/>
      <c r="BJ23" s="2163"/>
      <c r="BK23" s="2163"/>
      <c r="BL23" s="2163"/>
      <c r="BM23" s="2163"/>
      <c r="BN23" s="2163"/>
      <c r="BO23" s="2163"/>
      <c r="BP23" s="2163"/>
      <c r="BQ23" s="2163"/>
      <c r="BR23" s="2163"/>
      <c r="BS23" s="2163"/>
      <c r="BT23" s="2163"/>
      <c r="BU23" s="2163"/>
      <c r="BV23" s="2163"/>
      <c r="BW23" s="2163"/>
      <c r="BX23" s="2164"/>
      <c r="DM23" t="s">
        <v>1379</v>
      </c>
    </row>
    <row r="24" spans="3:117" ht="15.75" customHeight="1">
      <c r="C24" s="2172"/>
      <c r="D24" s="2173"/>
      <c r="E24" s="2173"/>
      <c r="F24" s="2173"/>
      <c r="G24" s="2174"/>
      <c r="H24" s="2195"/>
      <c r="I24" s="2196"/>
      <c r="J24" s="2196"/>
      <c r="K24" s="2196"/>
      <c r="L24" s="2196"/>
      <c r="M24" s="2196"/>
      <c r="N24" s="352"/>
      <c r="O24" s="353" t="s">
        <v>1225</v>
      </c>
      <c r="P24" s="354"/>
      <c r="Q24" s="2216"/>
      <c r="R24" s="2216"/>
      <c r="S24" s="2216"/>
      <c r="T24" s="2216"/>
      <c r="U24" s="345"/>
      <c r="V24" s="2216"/>
      <c r="W24" s="2216"/>
      <c r="X24" s="2216"/>
      <c r="Y24" s="2216"/>
      <c r="Z24" s="345"/>
      <c r="AA24" s="2216"/>
      <c r="AB24" s="2216"/>
      <c r="AC24" s="2216"/>
      <c r="AD24" s="2216"/>
      <c r="AE24" s="355"/>
      <c r="AF24" s="2196"/>
      <c r="AG24" s="2196"/>
      <c r="AH24" s="2196"/>
      <c r="AI24" s="2196"/>
      <c r="AJ24" s="2196"/>
      <c r="AK24" s="2196"/>
      <c r="AL24" s="2200"/>
      <c r="AM24" s="396"/>
      <c r="AN24" s="369"/>
      <c r="AO24" s="2135" t="s">
        <v>1380</v>
      </c>
      <c r="AP24" s="2135"/>
      <c r="AQ24" s="2135"/>
      <c r="AR24" s="2135"/>
      <c r="AS24" s="2135"/>
      <c r="AT24" s="2135"/>
      <c r="AU24" s="2135"/>
      <c r="AV24" s="2135"/>
      <c r="AW24" s="2135"/>
      <c r="AX24" s="2135"/>
      <c r="AY24" s="2135"/>
      <c r="AZ24" s="2135"/>
      <c r="BA24" s="2135"/>
      <c r="BB24" s="2135"/>
      <c r="BC24" s="2135"/>
      <c r="BD24" s="2135"/>
      <c r="BE24" s="369"/>
      <c r="BF24" s="2165"/>
      <c r="BG24" s="2166"/>
      <c r="BH24" s="2166"/>
      <c r="BI24" s="2166"/>
      <c r="BJ24" s="2166"/>
      <c r="BK24" s="2166"/>
      <c r="BL24" s="2166"/>
      <c r="BM24" s="2166"/>
      <c r="BN24" s="2166"/>
      <c r="BO24" s="2166"/>
      <c r="BP24" s="2166"/>
      <c r="BQ24" s="2166"/>
      <c r="BR24" s="2166"/>
      <c r="BS24" s="2166"/>
      <c r="BT24" s="2166"/>
      <c r="BU24" s="2166"/>
      <c r="BV24" s="2166"/>
      <c r="BW24" s="2166"/>
      <c r="BX24" s="2167"/>
      <c r="DM24" t="s">
        <v>1381</v>
      </c>
    </row>
    <row r="25" spans="3:117" ht="15.75" customHeight="1">
      <c r="C25" s="2172"/>
      <c r="D25" s="2173"/>
      <c r="E25" s="2173"/>
      <c r="F25" s="2173"/>
      <c r="G25" s="2174"/>
      <c r="H25" s="2195"/>
      <c r="I25" s="2196"/>
      <c r="J25" s="2196"/>
      <c r="K25" s="2196"/>
      <c r="L25" s="2196"/>
      <c r="M25" s="2196"/>
      <c r="N25" s="356"/>
      <c r="O25" s="353" t="s">
        <v>1338</v>
      </c>
      <c r="P25" s="354"/>
      <c r="Q25" s="2216"/>
      <c r="R25" s="2216"/>
      <c r="S25" s="2216"/>
      <c r="T25" s="2216"/>
      <c r="U25" s="384"/>
      <c r="V25" s="2216"/>
      <c r="W25" s="2216"/>
      <c r="X25" s="2216"/>
      <c r="Y25" s="2216"/>
      <c r="Z25" s="345"/>
      <c r="AA25" s="2216"/>
      <c r="AB25" s="2216"/>
      <c r="AC25" s="2216"/>
      <c r="AD25" s="2216"/>
      <c r="AE25" s="357"/>
      <c r="AF25" s="2196"/>
      <c r="AG25" s="2196"/>
      <c r="AH25" s="2196"/>
      <c r="AI25" s="2196"/>
      <c r="AJ25" s="2196"/>
      <c r="AK25" s="2196"/>
      <c r="AL25" s="2200"/>
      <c r="AM25" s="397"/>
      <c r="AN25" s="371"/>
      <c r="AO25" s="2217" t="s">
        <v>1371</v>
      </c>
      <c r="AP25" s="2217"/>
      <c r="AQ25" s="2217"/>
      <c r="AR25" s="2217"/>
      <c r="AS25" s="2217"/>
      <c r="AT25" s="2217"/>
      <c r="AU25" s="2217"/>
      <c r="AV25" s="2217"/>
      <c r="AW25" s="2217"/>
      <c r="AX25" s="2217"/>
      <c r="AY25" s="2217"/>
      <c r="AZ25" s="2217"/>
      <c r="BA25" s="2217"/>
      <c r="BB25" s="2217"/>
      <c r="BC25" s="2217"/>
      <c r="BD25" s="373" t="s">
        <v>1103</v>
      </c>
      <c r="BE25" s="371"/>
      <c r="BF25" s="2213"/>
      <c r="BG25" s="2214"/>
      <c r="BH25" s="2214"/>
      <c r="BI25" s="2214"/>
      <c r="BJ25" s="2214"/>
      <c r="BK25" s="2214"/>
      <c r="BL25" s="2214"/>
      <c r="BM25" s="2214"/>
      <c r="BN25" s="2214"/>
      <c r="BO25" s="2214"/>
      <c r="BP25" s="2214"/>
      <c r="BQ25" s="2214"/>
      <c r="BR25" s="2214"/>
      <c r="BS25" s="2214"/>
      <c r="BT25" s="2214"/>
      <c r="BU25" s="2214"/>
      <c r="BV25" s="2214"/>
      <c r="BW25" s="2214"/>
      <c r="BX25" s="2215"/>
      <c r="DM25" t="s">
        <v>1382</v>
      </c>
    </row>
    <row r="26" spans="3:76" ht="15.75" customHeight="1">
      <c r="C26" s="2186" t="s">
        <v>1383</v>
      </c>
      <c r="D26" s="2187"/>
      <c r="E26" s="2187"/>
      <c r="F26" s="2187"/>
      <c r="G26" s="2188"/>
      <c r="H26" s="2195" t="s">
        <v>1384</v>
      </c>
      <c r="I26" s="2196"/>
      <c r="J26" s="2196"/>
      <c r="K26" s="2196"/>
      <c r="L26" s="2196"/>
      <c r="M26" s="2196"/>
      <c r="N26" s="2197" t="s">
        <v>1385</v>
      </c>
      <c r="O26" s="2198"/>
      <c r="P26" s="2198"/>
      <c r="Q26" s="2198"/>
      <c r="R26" s="2198"/>
      <c r="S26" s="2198"/>
      <c r="T26" s="2198"/>
      <c r="U26" s="2198"/>
      <c r="V26" s="2198"/>
      <c r="W26" s="2198"/>
      <c r="X26" s="2198"/>
      <c r="Y26" s="2198"/>
      <c r="Z26" s="2198"/>
      <c r="AA26" s="2198"/>
      <c r="AB26" s="2198"/>
      <c r="AC26" s="2198"/>
      <c r="AD26" s="2198"/>
      <c r="AE26" s="2198"/>
      <c r="AF26" s="2198"/>
      <c r="AG26" s="2198"/>
      <c r="AH26" s="2198"/>
      <c r="AI26" s="2198"/>
      <c r="AJ26" s="2198"/>
      <c r="AK26" s="2198"/>
      <c r="AL26" s="2198"/>
      <c r="AM26" s="2198"/>
      <c r="AN26" s="2198"/>
      <c r="AO26" s="2198"/>
      <c r="AP26" s="2198"/>
      <c r="AQ26" s="2198"/>
      <c r="AR26" s="2198"/>
      <c r="AS26" s="2198"/>
      <c r="AT26" s="2198"/>
      <c r="AU26" s="2198"/>
      <c r="AV26" s="374"/>
      <c r="AW26" s="374"/>
      <c r="AX26" s="374"/>
      <c r="AY26" s="374"/>
      <c r="AZ26" s="374"/>
      <c r="BA26" s="374"/>
      <c r="BB26" s="374"/>
      <c r="BC26" s="374"/>
      <c r="BD26" s="374"/>
      <c r="BE26" s="398"/>
      <c r="BF26" s="2201" t="s">
        <v>1386</v>
      </c>
      <c r="BG26" s="2202"/>
      <c r="BH26" s="2202"/>
      <c r="BI26" s="2202"/>
      <c r="BJ26" s="2202"/>
      <c r="BK26" s="2202"/>
      <c r="BL26" s="2202"/>
      <c r="BM26" s="2202"/>
      <c r="BN26" s="2202"/>
      <c r="BO26" s="2202"/>
      <c r="BP26" s="2202"/>
      <c r="BQ26" s="2202"/>
      <c r="BR26" s="2202"/>
      <c r="BS26" s="2202"/>
      <c r="BT26" s="2202"/>
      <c r="BU26" s="2202"/>
      <c r="BV26" s="2202"/>
      <c r="BW26" s="2202"/>
      <c r="BX26" s="2203"/>
    </row>
    <row r="27" spans="3:76" ht="15.75" customHeight="1">
      <c r="C27" s="2186"/>
      <c r="D27" s="2187"/>
      <c r="E27" s="2187"/>
      <c r="F27" s="2187"/>
      <c r="G27" s="2188"/>
      <c r="H27" s="2195"/>
      <c r="I27" s="2196"/>
      <c r="J27" s="2196"/>
      <c r="K27" s="2196"/>
      <c r="L27" s="2196"/>
      <c r="M27" s="2196"/>
      <c r="N27" s="2199"/>
      <c r="O27" s="2191"/>
      <c r="P27" s="2191"/>
      <c r="Q27" s="2191"/>
      <c r="R27" s="2191"/>
      <c r="S27" s="2191"/>
      <c r="T27" s="2191"/>
      <c r="U27" s="2191"/>
      <c r="V27" s="2191"/>
      <c r="W27" s="2191"/>
      <c r="X27" s="2191"/>
      <c r="Y27" s="2191"/>
      <c r="Z27" s="2191"/>
      <c r="AA27" s="2191"/>
      <c r="AB27" s="2191"/>
      <c r="AC27" s="2191"/>
      <c r="AD27" s="2191"/>
      <c r="AE27" s="2191"/>
      <c r="AF27" s="2191"/>
      <c r="AG27" s="2191"/>
      <c r="AH27" s="2191"/>
      <c r="AI27" s="2191"/>
      <c r="AJ27" s="2191"/>
      <c r="AK27" s="2191"/>
      <c r="AL27" s="2191"/>
      <c r="AM27" s="2191"/>
      <c r="AN27" s="2191"/>
      <c r="AO27" s="2191"/>
      <c r="AP27" s="2191"/>
      <c r="AQ27" s="2191"/>
      <c r="AR27" s="2191"/>
      <c r="AS27" s="2191"/>
      <c r="AT27" s="2191"/>
      <c r="AU27" s="2191"/>
      <c r="AV27" s="369"/>
      <c r="AW27" s="369"/>
      <c r="AX27" s="369"/>
      <c r="AY27" s="369"/>
      <c r="AZ27" s="369"/>
      <c r="BA27" s="369"/>
      <c r="BB27" s="369"/>
      <c r="BC27" s="369"/>
      <c r="BD27" s="369"/>
      <c r="BE27" s="375"/>
      <c r="BF27" s="2204"/>
      <c r="BG27" s="2205"/>
      <c r="BH27" s="2205"/>
      <c r="BI27" s="2205"/>
      <c r="BJ27" s="2205"/>
      <c r="BK27" s="2205"/>
      <c r="BL27" s="2205"/>
      <c r="BM27" s="2205"/>
      <c r="BN27" s="2205"/>
      <c r="BO27" s="2205"/>
      <c r="BP27" s="2205"/>
      <c r="BQ27" s="2205"/>
      <c r="BR27" s="2205"/>
      <c r="BS27" s="2205"/>
      <c r="BT27" s="2205"/>
      <c r="BU27" s="2205"/>
      <c r="BV27" s="2205"/>
      <c r="BW27" s="2205"/>
      <c r="BX27" s="2206"/>
    </row>
    <row r="28" spans="3:76" ht="15.75" customHeight="1">
      <c r="C28" s="2186"/>
      <c r="D28" s="2187"/>
      <c r="E28" s="2187"/>
      <c r="F28" s="2187"/>
      <c r="G28" s="2188"/>
      <c r="H28" s="2195"/>
      <c r="I28" s="2196"/>
      <c r="J28" s="2196"/>
      <c r="K28" s="2196"/>
      <c r="L28" s="2196"/>
      <c r="M28" s="2196"/>
      <c r="N28" s="2199"/>
      <c r="O28" s="2191"/>
      <c r="P28" s="2191"/>
      <c r="Q28" s="2191"/>
      <c r="R28" s="2191"/>
      <c r="S28" s="2191"/>
      <c r="T28" s="2191"/>
      <c r="U28" s="2191"/>
      <c r="V28" s="2191"/>
      <c r="W28" s="2191"/>
      <c r="X28" s="2191"/>
      <c r="Y28" s="2191"/>
      <c r="Z28" s="2191"/>
      <c r="AA28" s="2191"/>
      <c r="AB28" s="2191"/>
      <c r="AC28" s="2191"/>
      <c r="AD28" s="2191"/>
      <c r="AE28" s="2191"/>
      <c r="AF28" s="2191"/>
      <c r="AG28" s="2191"/>
      <c r="AH28" s="2191"/>
      <c r="AI28" s="2191"/>
      <c r="AJ28" s="2191"/>
      <c r="AK28" s="2191"/>
      <c r="AL28" s="2191"/>
      <c r="AM28" s="2191"/>
      <c r="AN28" s="2191"/>
      <c r="AO28" s="2191"/>
      <c r="AP28" s="2191"/>
      <c r="AQ28" s="2191"/>
      <c r="AR28" s="2191"/>
      <c r="AS28" s="2191"/>
      <c r="AT28" s="2191"/>
      <c r="AU28" s="2191"/>
      <c r="AV28" s="369"/>
      <c r="AW28" s="369"/>
      <c r="AX28" s="369"/>
      <c r="AY28" s="369"/>
      <c r="AZ28" s="369"/>
      <c r="BA28" s="369"/>
      <c r="BB28" s="369"/>
      <c r="BC28" s="369"/>
      <c r="BD28" s="369"/>
      <c r="BE28" s="375"/>
      <c r="BF28" s="2204"/>
      <c r="BG28" s="2205"/>
      <c r="BH28" s="2205"/>
      <c r="BI28" s="2205"/>
      <c r="BJ28" s="2205"/>
      <c r="BK28" s="2205"/>
      <c r="BL28" s="2205"/>
      <c r="BM28" s="2205"/>
      <c r="BN28" s="2205"/>
      <c r="BO28" s="2205"/>
      <c r="BP28" s="2205"/>
      <c r="BQ28" s="2205"/>
      <c r="BR28" s="2205"/>
      <c r="BS28" s="2205"/>
      <c r="BT28" s="2205"/>
      <c r="BU28" s="2205"/>
      <c r="BV28" s="2205"/>
      <c r="BW28" s="2205"/>
      <c r="BX28" s="2206"/>
    </row>
    <row r="29" spans="3:76" ht="15.75" customHeight="1">
      <c r="C29" s="2186"/>
      <c r="D29" s="2187"/>
      <c r="E29" s="2187"/>
      <c r="F29" s="2187"/>
      <c r="G29" s="2188"/>
      <c r="H29" s="2195"/>
      <c r="I29" s="2196"/>
      <c r="J29" s="2196"/>
      <c r="K29" s="2196"/>
      <c r="L29" s="2196"/>
      <c r="M29" s="2196"/>
      <c r="N29" s="363"/>
      <c r="O29" s="358"/>
      <c r="P29" s="2171" t="s">
        <v>1387</v>
      </c>
      <c r="Q29" s="2171"/>
      <c r="R29" s="2171"/>
      <c r="S29" s="2171"/>
      <c r="T29" s="2171"/>
      <c r="U29" s="2171"/>
      <c r="V29" s="2171"/>
      <c r="W29" s="358"/>
      <c r="X29" s="2148" t="s">
        <v>1388</v>
      </c>
      <c r="Y29" s="2148"/>
      <c r="Z29" s="2148"/>
      <c r="AA29" s="2148"/>
      <c r="AB29" s="2148"/>
      <c r="AC29" s="2148"/>
      <c r="AD29" s="2148"/>
      <c r="AE29" s="363"/>
      <c r="AF29" s="363"/>
      <c r="AG29" s="363"/>
      <c r="AH29" s="363"/>
      <c r="AI29" s="363"/>
      <c r="AJ29" s="363"/>
      <c r="AK29" s="363"/>
      <c r="AL29" s="363"/>
      <c r="AM29" s="404"/>
      <c r="AN29" s="379"/>
      <c r="AO29" s="379"/>
      <c r="AP29" s="379"/>
      <c r="AQ29" s="379"/>
      <c r="AR29" s="379"/>
      <c r="AS29" s="379"/>
      <c r="AT29" s="375"/>
      <c r="AU29" s="375"/>
      <c r="AV29" s="375"/>
      <c r="AW29" s="375"/>
      <c r="AX29" s="375"/>
      <c r="AY29" s="375"/>
      <c r="AZ29" s="375"/>
      <c r="BA29" s="375"/>
      <c r="BB29" s="375"/>
      <c r="BC29" s="375"/>
      <c r="BD29" s="375"/>
      <c r="BE29" s="375"/>
      <c r="BF29" s="2204"/>
      <c r="BG29" s="2205"/>
      <c r="BH29" s="2205"/>
      <c r="BI29" s="2205"/>
      <c r="BJ29" s="2205"/>
      <c r="BK29" s="2205"/>
      <c r="BL29" s="2205"/>
      <c r="BM29" s="2205"/>
      <c r="BN29" s="2205"/>
      <c r="BO29" s="2205"/>
      <c r="BP29" s="2205"/>
      <c r="BQ29" s="2205"/>
      <c r="BR29" s="2205"/>
      <c r="BS29" s="2205"/>
      <c r="BT29" s="2205"/>
      <c r="BU29" s="2205"/>
      <c r="BV29" s="2205"/>
      <c r="BW29" s="2205"/>
      <c r="BX29" s="2206"/>
    </row>
    <row r="30" spans="3:76" ht="15.75" customHeight="1">
      <c r="C30" s="2186"/>
      <c r="D30" s="2187"/>
      <c r="E30" s="2187"/>
      <c r="F30" s="2187"/>
      <c r="G30" s="2188"/>
      <c r="H30" s="2195"/>
      <c r="I30" s="2196"/>
      <c r="J30" s="2196"/>
      <c r="K30" s="2196"/>
      <c r="L30" s="2196"/>
      <c r="M30" s="2196"/>
      <c r="N30" s="363"/>
      <c r="O30" s="358"/>
      <c r="P30" s="2171" t="s">
        <v>1389</v>
      </c>
      <c r="Q30" s="2171"/>
      <c r="R30" s="2171"/>
      <c r="S30" s="2171"/>
      <c r="T30" s="2171"/>
      <c r="U30" s="2171"/>
      <c r="V30" s="2171"/>
      <c r="W30" s="358"/>
      <c r="X30" s="2210" t="s">
        <v>1446</v>
      </c>
      <c r="Y30" s="2210"/>
      <c r="Z30" s="2210"/>
      <c r="AA30" s="385" t="s">
        <v>1102</v>
      </c>
      <c r="AB30" s="2211"/>
      <c r="AC30" s="2211"/>
      <c r="AD30" s="2211"/>
      <c r="AE30" s="2211"/>
      <c r="AF30" s="2211"/>
      <c r="AG30" s="2211"/>
      <c r="AH30" s="2211"/>
      <c r="AI30" s="2211"/>
      <c r="AJ30" s="2211"/>
      <c r="AK30" s="359"/>
      <c r="AL30" s="363" t="s">
        <v>1496</v>
      </c>
      <c r="AM30" s="404"/>
      <c r="AN30" s="379"/>
      <c r="AO30" s="379"/>
      <c r="AP30" s="379"/>
      <c r="AQ30" s="379"/>
      <c r="AR30" s="379"/>
      <c r="AS30" s="379"/>
      <c r="AT30" s="375"/>
      <c r="AU30" s="375"/>
      <c r="AV30" s="375"/>
      <c r="AW30" s="375"/>
      <c r="AX30" s="375"/>
      <c r="AY30" s="375"/>
      <c r="AZ30" s="375"/>
      <c r="BA30" s="375"/>
      <c r="BB30" s="375"/>
      <c r="BC30" s="375"/>
      <c r="BD30" s="375"/>
      <c r="BE30" s="375"/>
      <c r="BF30" s="2204"/>
      <c r="BG30" s="2205"/>
      <c r="BH30" s="2205"/>
      <c r="BI30" s="2205"/>
      <c r="BJ30" s="2205"/>
      <c r="BK30" s="2205"/>
      <c r="BL30" s="2205"/>
      <c r="BM30" s="2205"/>
      <c r="BN30" s="2205"/>
      <c r="BO30" s="2205"/>
      <c r="BP30" s="2205"/>
      <c r="BQ30" s="2205"/>
      <c r="BR30" s="2205"/>
      <c r="BS30" s="2205"/>
      <c r="BT30" s="2205"/>
      <c r="BU30" s="2205"/>
      <c r="BV30" s="2205"/>
      <c r="BW30" s="2205"/>
      <c r="BX30" s="2206"/>
    </row>
    <row r="31" spans="3:76" ht="15.75" customHeight="1">
      <c r="C31" s="2186"/>
      <c r="D31" s="2187"/>
      <c r="E31" s="2187"/>
      <c r="F31" s="2187"/>
      <c r="G31" s="2188"/>
      <c r="H31" s="2195"/>
      <c r="I31" s="2196"/>
      <c r="J31" s="2196"/>
      <c r="K31" s="2196"/>
      <c r="L31" s="2196"/>
      <c r="M31" s="2196"/>
      <c r="N31" s="363"/>
      <c r="O31" s="358"/>
      <c r="P31" s="2148" t="s">
        <v>1390</v>
      </c>
      <c r="Q31" s="2148"/>
      <c r="R31" s="2148"/>
      <c r="S31" s="2148"/>
      <c r="T31" s="2148"/>
      <c r="U31" s="2148"/>
      <c r="V31" s="2148"/>
      <c r="W31" s="363"/>
      <c r="X31" s="363"/>
      <c r="Y31" s="363"/>
      <c r="Z31" s="363"/>
      <c r="AA31" s="385" t="s">
        <v>1447</v>
      </c>
      <c r="AB31" s="2212"/>
      <c r="AC31" s="2212"/>
      <c r="AD31" s="2212"/>
      <c r="AE31" s="2212"/>
      <c r="AF31" s="2212"/>
      <c r="AG31" s="2212"/>
      <c r="AH31" s="2212"/>
      <c r="AI31" s="2212"/>
      <c r="AJ31" s="2212"/>
      <c r="AK31" s="359"/>
      <c r="AL31" s="363" t="s">
        <v>1496</v>
      </c>
      <c r="AM31" s="416"/>
      <c r="AN31" s="377"/>
      <c r="AO31" s="377"/>
      <c r="AP31" s="376"/>
      <c r="AQ31" s="376"/>
      <c r="AR31" s="376"/>
      <c r="AS31" s="376"/>
      <c r="AT31" s="376"/>
      <c r="AU31" s="376"/>
      <c r="AV31" s="376"/>
      <c r="AW31" s="376"/>
      <c r="AX31" s="376"/>
      <c r="AY31" s="376"/>
      <c r="AZ31" s="376"/>
      <c r="BA31" s="376"/>
      <c r="BB31" s="376"/>
      <c r="BC31" s="376"/>
      <c r="BD31" s="376"/>
      <c r="BE31" s="376"/>
      <c r="BF31" s="2207"/>
      <c r="BG31" s="2208"/>
      <c r="BH31" s="2208"/>
      <c r="BI31" s="2208"/>
      <c r="BJ31" s="2208"/>
      <c r="BK31" s="2208"/>
      <c r="BL31" s="2208"/>
      <c r="BM31" s="2208"/>
      <c r="BN31" s="2208"/>
      <c r="BO31" s="2208"/>
      <c r="BP31" s="2208"/>
      <c r="BQ31" s="2208"/>
      <c r="BR31" s="2208"/>
      <c r="BS31" s="2208"/>
      <c r="BT31" s="2208"/>
      <c r="BU31" s="2208"/>
      <c r="BV31" s="2208"/>
      <c r="BW31" s="2208"/>
      <c r="BX31" s="2209"/>
    </row>
    <row r="32" spans="3:76" ht="15.75" customHeight="1">
      <c r="C32" s="2172" t="s">
        <v>1239</v>
      </c>
      <c r="D32" s="2173"/>
      <c r="E32" s="2173"/>
      <c r="F32" s="2173"/>
      <c r="G32" s="2174"/>
      <c r="H32" s="346"/>
      <c r="I32" s="2168" t="s">
        <v>1449</v>
      </c>
      <c r="J32" s="2168"/>
      <c r="K32" s="2168"/>
      <c r="L32" s="2168"/>
      <c r="M32" s="2185"/>
      <c r="N32" s="360"/>
      <c r="O32" s="2168"/>
      <c r="P32" s="2168"/>
      <c r="Q32" s="2168"/>
      <c r="R32" s="2168"/>
      <c r="S32" s="2168"/>
      <c r="T32" s="518"/>
      <c r="U32" s="518"/>
      <c r="V32" s="518"/>
      <c r="W32" s="346"/>
      <c r="X32" s="346"/>
      <c r="Y32" s="360"/>
      <c r="Z32" s="346"/>
      <c r="AA32" s="2168"/>
      <c r="AB32" s="2168"/>
      <c r="AC32" s="2168"/>
      <c r="AD32" s="2168"/>
      <c r="AE32" s="2168"/>
      <c r="AF32" s="518"/>
      <c r="AG32" s="518"/>
      <c r="AH32" s="518"/>
      <c r="AI32" s="346"/>
      <c r="AJ32" s="346"/>
      <c r="AK32" s="346"/>
      <c r="AL32" s="529"/>
      <c r="AM32" s="521"/>
      <c r="AN32" s="533"/>
      <c r="AO32" s="533"/>
      <c r="AP32" s="533"/>
      <c r="AQ32" s="531"/>
      <c r="AR32" s="531"/>
      <c r="AS32" s="530"/>
      <c r="AT32" s="530"/>
      <c r="AU32" s="530"/>
      <c r="AV32" s="522"/>
      <c r="AW32" s="522"/>
      <c r="AX32" s="378"/>
      <c r="AY32" s="2169" t="s">
        <v>1391</v>
      </c>
      <c r="AZ32" s="2169"/>
      <c r="BA32" s="2169"/>
      <c r="BB32" s="2169"/>
      <c r="BC32" s="2169"/>
      <c r="BD32" s="2169"/>
      <c r="BE32" s="2170"/>
      <c r="BF32" s="2162" t="s">
        <v>1392</v>
      </c>
      <c r="BG32" s="2163"/>
      <c r="BH32" s="2163"/>
      <c r="BI32" s="2163"/>
      <c r="BJ32" s="2163"/>
      <c r="BK32" s="2163"/>
      <c r="BL32" s="2163"/>
      <c r="BM32" s="2163"/>
      <c r="BN32" s="2163"/>
      <c r="BO32" s="2163"/>
      <c r="BP32" s="2163"/>
      <c r="BQ32" s="2163"/>
      <c r="BR32" s="2163"/>
      <c r="BS32" s="2163"/>
      <c r="BT32" s="2163"/>
      <c r="BU32" s="2163"/>
      <c r="BV32" s="2163"/>
      <c r="BW32" s="2163"/>
      <c r="BX32" s="2164"/>
    </row>
    <row r="33" spans="3:76" ht="15.75" customHeight="1">
      <c r="C33" s="2172"/>
      <c r="D33" s="2173"/>
      <c r="E33" s="2173"/>
      <c r="F33" s="2173"/>
      <c r="G33" s="2174"/>
      <c r="H33" s="363"/>
      <c r="I33" s="2130" t="s">
        <v>1451</v>
      </c>
      <c r="J33" s="2130"/>
      <c r="K33" s="2130"/>
      <c r="L33" s="2130"/>
      <c r="M33" s="2151"/>
      <c r="N33" s="362"/>
      <c r="O33" s="363"/>
      <c r="P33" s="2148" t="s">
        <v>1449</v>
      </c>
      <c r="Q33" s="2148"/>
      <c r="R33" s="2148"/>
      <c r="S33" s="2148"/>
      <c r="T33" s="2148"/>
      <c r="U33" s="2148"/>
      <c r="V33" s="2148"/>
      <c r="W33" s="2148"/>
      <c r="X33" s="2154"/>
      <c r="Y33" s="362"/>
      <c r="Z33" s="363"/>
      <c r="AA33" s="2129" t="s">
        <v>1449</v>
      </c>
      <c r="AB33" s="2129"/>
      <c r="AC33" s="2129"/>
      <c r="AD33" s="2129"/>
      <c r="AE33" s="2129"/>
      <c r="AF33" s="525"/>
      <c r="AG33" s="525"/>
      <c r="AH33" s="525"/>
      <c r="AI33" s="363"/>
      <c r="AJ33" s="363"/>
      <c r="AK33" s="363"/>
      <c r="AL33" s="427"/>
      <c r="AM33" s="523"/>
      <c r="AN33" s="532"/>
      <c r="AO33" s="2135" t="s">
        <v>1450</v>
      </c>
      <c r="AP33" s="2135"/>
      <c r="AQ33" s="2135"/>
      <c r="AR33" s="2135"/>
      <c r="AS33" s="2135"/>
      <c r="AT33" s="2135"/>
      <c r="AU33" s="2135"/>
      <c r="AV33" s="2135"/>
      <c r="AW33" s="520"/>
      <c r="AX33" s="370"/>
      <c r="AY33" s="2169"/>
      <c r="AZ33" s="2169"/>
      <c r="BA33" s="2169"/>
      <c r="BB33" s="2169"/>
      <c r="BC33" s="2169"/>
      <c r="BD33" s="2169"/>
      <c r="BE33" s="2170"/>
      <c r="BF33" s="2165"/>
      <c r="BG33" s="2166"/>
      <c r="BH33" s="2166"/>
      <c r="BI33" s="2166"/>
      <c r="BJ33" s="2166"/>
      <c r="BK33" s="2166"/>
      <c r="BL33" s="2166"/>
      <c r="BM33" s="2166"/>
      <c r="BN33" s="2166"/>
      <c r="BO33" s="2166"/>
      <c r="BP33" s="2166"/>
      <c r="BQ33" s="2166"/>
      <c r="BR33" s="2166"/>
      <c r="BS33" s="2166"/>
      <c r="BT33" s="2166"/>
      <c r="BU33" s="2166"/>
      <c r="BV33" s="2166"/>
      <c r="BW33" s="2166"/>
      <c r="BX33" s="2167"/>
    </row>
    <row r="34" spans="3:76" ht="15.75" customHeight="1">
      <c r="C34" s="2172"/>
      <c r="D34" s="2173"/>
      <c r="E34" s="2173"/>
      <c r="F34" s="2173"/>
      <c r="G34" s="2174"/>
      <c r="H34" s="363"/>
      <c r="I34" s="2130"/>
      <c r="J34" s="2130"/>
      <c r="K34" s="2130"/>
      <c r="L34" s="2130"/>
      <c r="M34" s="2151"/>
      <c r="N34" s="362"/>
      <c r="O34" s="363"/>
      <c r="P34" s="2148" t="s">
        <v>1451</v>
      </c>
      <c r="Q34" s="2148"/>
      <c r="R34" s="2148"/>
      <c r="S34" s="2148"/>
      <c r="T34" s="2148"/>
      <c r="U34" s="2148"/>
      <c r="V34" s="2148"/>
      <c r="W34" s="2148"/>
      <c r="X34" s="2154"/>
      <c r="Y34" s="362"/>
      <c r="Z34" s="363"/>
      <c r="AA34" s="2130" t="s">
        <v>1451</v>
      </c>
      <c r="AB34" s="2130"/>
      <c r="AC34" s="2130"/>
      <c r="AD34" s="2130"/>
      <c r="AE34" s="2130"/>
      <c r="AF34" s="2130"/>
      <c r="AG34" s="2130"/>
      <c r="AH34" s="2130"/>
      <c r="AI34" s="2130"/>
      <c r="AJ34" s="2130"/>
      <c r="AK34" s="363"/>
      <c r="AL34" s="427"/>
      <c r="AM34" s="523"/>
      <c r="AN34" s="532"/>
      <c r="AO34" s="2135" t="s">
        <v>1452</v>
      </c>
      <c r="AP34" s="2135"/>
      <c r="AQ34" s="2135"/>
      <c r="AR34" s="2135"/>
      <c r="AS34" s="2135"/>
      <c r="AT34" s="2135"/>
      <c r="AU34" s="2135"/>
      <c r="AV34" s="2135"/>
      <c r="AW34" s="520"/>
      <c r="AX34" s="370"/>
      <c r="AY34" s="2169"/>
      <c r="AZ34" s="2169"/>
      <c r="BA34" s="2169"/>
      <c r="BB34" s="2169"/>
      <c r="BC34" s="2169"/>
      <c r="BD34" s="2169"/>
      <c r="BE34" s="2170"/>
      <c r="BF34" s="2165"/>
      <c r="BG34" s="2166"/>
      <c r="BH34" s="2166"/>
      <c r="BI34" s="2166"/>
      <c r="BJ34" s="2166"/>
      <c r="BK34" s="2166"/>
      <c r="BL34" s="2166"/>
      <c r="BM34" s="2166"/>
      <c r="BN34" s="2166"/>
      <c r="BO34" s="2166"/>
      <c r="BP34" s="2166"/>
      <c r="BQ34" s="2166"/>
      <c r="BR34" s="2166"/>
      <c r="BS34" s="2166"/>
      <c r="BT34" s="2166"/>
      <c r="BU34" s="2166"/>
      <c r="BV34" s="2166"/>
      <c r="BW34" s="2166"/>
      <c r="BX34" s="2167"/>
    </row>
    <row r="35" spans="3:76" ht="15.75" customHeight="1">
      <c r="C35" s="2172"/>
      <c r="D35" s="2173"/>
      <c r="E35" s="2173"/>
      <c r="F35" s="2173"/>
      <c r="G35" s="2174"/>
      <c r="H35" s="363"/>
      <c r="I35" s="2130" t="s">
        <v>1663</v>
      </c>
      <c r="J35" s="2130"/>
      <c r="K35" s="2130"/>
      <c r="L35" s="2130"/>
      <c r="M35" s="2151"/>
      <c r="N35" s="362"/>
      <c r="O35" s="363"/>
      <c r="P35" s="2148" t="s">
        <v>1664</v>
      </c>
      <c r="Q35" s="2148"/>
      <c r="R35" s="2148"/>
      <c r="S35" s="2148"/>
      <c r="T35" s="2148"/>
      <c r="U35" s="2148"/>
      <c r="V35" s="2148"/>
      <c r="W35" s="2148"/>
      <c r="X35" s="2154"/>
      <c r="Y35" s="362"/>
      <c r="Z35" s="363"/>
      <c r="AA35" s="2130" t="s">
        <v>1453</v>
      </c>
      <c r="AB35" s="2130"/>
      <c r="AC35" s="2130"/>
      <c r="AD35" s="2130"/>
      <c r="AE35" s="2130"/>
      <c r="AF35" s="2130"/>
      <c r="AG35" s="2130"/>
      <c r="AH35" s="2130"/>
      <c r="AI35" s="2130"/>
      <c r="AJ35" s="2130"/>
      <c r="AK35" s="524"/>
      <c r="AL35" s="363"/>
      <c r="AM35" s="523"/>
      <c r="AN35" s="532"/>
      <c r="AO35" s="2135" t="s">
        <v>1665</v>
      </c>
      <c r="AP35" s="2135"/>
      <c r="AQ35" s="2135"/>
      <c r="AR35" s="2135"/>
      <c r="AS35" s="2135"/>
      <c r="AT35" s="2135"/>
      <c r="AU35" s="2135"/>
      <c r="AV35" s="2135"/>
      <c r="AW35" s="520"/>
      <c r="AX35" s="370"/>
      <c r="AY35" s="2169"/>
      <c r="AZ35" s="2169"/>
      <c r="BA35" s="2169"/>
      <c r="BB35" s="2169"/>
      <c r="BC35" s="2169"/>
      <c r="BD35" s="2169"/>
      <c r="BE35" s="2170"/>
      <c r="BF35" s="2165"/>
      <c r="BG35" s="2166"/>
      <c r="BH35" s="2166"/>
      <c r="BI35" s="2166"/>
      <c r="BJ35" s="2166"/>
      <c r="BK35" s="2166"/>
      <c r="BL35" s="2166"/>
      <c r="BM35" s="2166"/>
      <c r="BN35" s="2166"/>
      <c r="BO35" s="2166"/>
      <c r="BP35" s="2166"/>
      <c r="BQ35" s="2166"/>
      <c r="BR35" s="2166"/>
      <c r="BS35" s="2166"/>
      <c r="BT35" s="2166"/>
      <c r="BU35" s="2166"/>
      <c r="BV35" s="2166"/>
      <c r="BW35" s="2166"/>
      <c r="BX35" s="2167"/>
    </row>
    <row r="36" spans="3:76" ht="15.75" customHeight="1">
      <c r="C36" s="2172"/>
      <c r="D36" s="2173"/>
      <c r="E36" s="2173"/>
      <c r="F36" s="2173"/>
      <c r="G36" s="2174"/>
      <c r="H36" s="366"/>
      <c r="I36" s="2152"/>
      <c r="J36" s="2152"/>
      <c r="K36" s="2152"/>
      <c r="L36" s="2152"/>
      <c r="M36" s="2153"/>
      <c r="N36" s="365"/>
      <c r="O36" s="526"/>
      <c r="P36" s="526"/>
      <c r="Q36" s="526"/>
      <c r="R36" s="526"/>
      <c r="S36" s="526"/>
      <c r="T36" s="526"/>
      <c r="U36" s="526"/>
      <c r="V36" s="526"/>
      <c r="W36" s="366"/>
      <c r="X36" s="366"/>
      <c r="Y36" s="365"/>
      <c r="Z36" s="366"/>
      <c r="AA36" s="526"/>
      <c r="AB36" s="526"/>
      <c r="AC36" s="526"/>
      <c r="AD36" s="526"/>
      <c r="AE36" s="526"/>
      <c r="AF36" s="526"/>
      <c r="AG36" s="526"/>
      <c r="AH36" s="526"/>
      <c r="AI36" s="366"/>
      <c r="AJ36" s="366"/>
      <c r="AK36" s="366"/>
      <c r="AL36" s="366"/>
      <c r="AM36" s="527"/>
      <c r="AN36" s="528"/>
      <c r="AO36" s="519"/>
      <c r="AP36" s="519"/>
      <c r="AQ36" s="519"/>
      <c r="AR36" s="519"/>
      <c r="AS36" s="519"/>
      <c r="AT36" s="519"/>
      <c r="AU36" s="519"/>
      <c r="AV36" s="528"/>
      <c r="AW36" s="528"/>
      <c r="AX36" s="372"/>
      <c r="AY36" s="2169"/>
      <c r="AZ36" s="2169"/>
      <c r="BA36" s="2169"/>
      <c r="BB36" s="2169"/>
      <c r="BC36" s="2169"/>
      <c r="BD36" s="2169"/>
      <c r="BE36" s="2170"/>
      <c r="BF36" s="2165"/>
      <c r="BG36" s="2166"/>
      <c r="BH36" s="2166"/>
      <c r="BI36" s="2166"/>
      <c r="BJ36" s="2166"/>
      <c r="BK36" s="2166"/>
      <c r="BL36" s="2166"/>
      <c r="BM36" s="2166"/>
      <c r="BN36" s="2166"/>
      <c r="BO36" s="2166"/>
      <c r="BP36" s="2166"/>
      <c r="BQ36" s="2166"/>
      <c r="BR36" s="2166"/>
      <c r="BS36" s="2166"/>
      <c r="BT36" s="2166"/>
      <c r="BU36" s="2166"/>
      <c r="BV36" s="2166"/>
      <c r="BW36" s="2166"/>
      <c r="BX36" s="2167"/>
    </row>
    <row r="37" spans="3:76" ht="15.75" customHeight="1">
      <c r="C37" s="2186" t="s">
        <v>1393</v>
      </c>
      <c r="D37" s="2187"/>
      <c r="E37" s="2187"/>
      <c r="F37" s="2187"/>
      <c r="G37" s="2188"/>
      <c r="H37" s="346"/>
      <c r="I37" s="2189" t="s">
        <v>1454</v>
      </c>
      <c r="J37" s="2189"/>
      <c r="K37" s="2189"/>
      <c r="L37" s="2189"/>
      <c r="M37" s="2189"/>
      <c r="N37" s="2189"/>
      <c r="O37" s="2189"/>
      <c r="P37" s="361"/>
      <c r="Q37" s="360"/>
      <c r="R37" s="2189" t="s">
        <v>1454</v>
      </c>
      <c r="S37" s="2189"/>
      <c r="T37" s="2189"/>
      <c r="U37" s="2189"/>
      <c r="V37" s="2189"/>
      <c r="W37" s="2189"/>
      <c r="X37" s="2189"/>
      <c r="Y37" s="346"/>
      <c r="Z37" s="346"/>
      <c r="AA37" s="361"/>
      <c r="AB37" s="360"/>
      <c r="AC37" s="2189" t="s">
        <v>1454</v>
      </c>
      <c r="AD37" s="2189"/>
      <c r="AE37" s="2189"/>
      <c r="AF37" s="2189"/>
      <c r="AG37" s="2189"/>
      <c r="AH37" s="2189"/>
      <c r="AI37" s="2189"/>
      <c r="AJ37" s="346"/>
      <c r="AK37" s="346"/>
      <c r="AL37" s="346"/>
      <c r="AM37" s="403"/>
      <c r="AN37" s="374"/>
      <c r="AO37" s="2181" t="s">
        <v>1394</v>
      </c>
      <c r="AP37" s="2181"/>
      <c r="AQ37" s="2181"/>
      <c r="AR37" s="2181"/>
      <c r="AS37" s="2181"/>
      <c r="AT37" s="2181"/>
      <c r="AU37" s="2181"/>
      <c r="AV37" s="2181"/>
      <c r="AW37" s="2181"/>
      <c r="AX37" s="378"/>
      <c r="AY37" s="2169"/>
      <c r="AZ37" s="2169"/>
      <c r="BA37" s="2169"/>
      <c r="BB37" s="2169"/>
      <c r="BC37" s="2169"/>
      <c r="BD37" s="2169"/>
      <c r="BE37" s="2170"/>
      <c r="BF37" s="402"/>
      <c r="BG37" s="2176" t="s">
        <v>1395</v>
      </c>
      <c r="BH37" s="2177"/>
      <c r="BI37" s="2177"/>
      <c r="BJ37" s="2177"/>
      <c r="BK37" s="2178"/>
      <c r="BL37" s="332"/>
      <c r="BM37" s="332"/>
      <c r="BN37" s="332"/>
      <c r="BO37" s="332"/>
      <c r="BP37" s="332"/>
      <c r="BQ37" s="332"/>
      <c r="BR37" s="332"/>
      <c r="BS37" s="332"/>
      <c r="BT37" s="332"/>
      <c r="BU37" s="332"/>
      <c r="BV37" s="332"/>
      <c r="BW37" s="332"/>
      <c r="BX37" s="386"/>
    </row>
    <row r="38" spans="3:76" ht="15.75" customHeight="1">
      <c r="C38" s="2186"/>
      <c r="D38" s="2187"/>
      <c r="E38" s="2187"/>
      <c r="F38" s="2187"/>
      <c r="G38" s="2188"/>
      <c r="H38" s="363"/>
      <c r="I38" s="2191" t="s">
        <v>1327</v>
      </c>
      <c r="J38" s="2191"/>
      <c r="K38" s="2191"/>
      <c r="L38" s="2191"/>
      <c r="M38" s="2191"/>
      <c r="N38" s="2191"/>
      <c r="O38" s="2191"/>
      <c r="P38" s="2192"/>
      <c r="Q38" s="362"/>
      <c r="R38" s="2171" t="s">
        <v>1455</v>
      </c>
      <c r="S38" s="2171"/>
      <c r="T38" s="2171"/>
      <c r="U38" s="2171"/>
      <c r="V38" s="2171"/>
      <c r="W38" s="2171"/>
      <c r="X38" s="2171"/>
      <c r="Y38" s="2171"/>
      <c r="Z38" s="2171"/>
      <c r="AA38" s="364"/>
      <c r="AB38" s="362"/>
      <c r="AC38" s="2171" t="s">
        <v>1327</v>
      </c>
      <c r="AD38" s="2171"/>
      <c r="AE38" s="2171"/>
      <c r="AF38" s="2171"/>
      <c r="AG38" s="2171"/>
      <c r="AH38" s="2171"/>
      <c r="AI38" s="2171"/>
      <c r="AJ38" s="2171"/>
      <c r="AK38" s="363"/>
      <c r="AL38" s="363"/>
      <c r="AM38" s="396"/>
      <c r="AN38" s="369"/>
      <c r="AO38" s="2179" t="s">
        <v>1396</v>
      </c>
      <c r="AP38" s="2179"/>
      <c r="AQ38" s="2179"/>
      <c r="AR38" s="2179"/>
      <c r="AS38" s="2179"/>
      <c r="AT38" s="2179"/>
      <c r="AU38" s="2179"/>
      <c r="AV38" s="2179"/>
      <c r="AW38" s="2179"/>
      <c r="AX38" s="370"/>
      <c r="AY38" s="2169"/>
      <c r="AZ38" s="2169"/>
      <c r="BA38" s="2169"/>
      <c r="BB38" s="2169"/>
      <c r="BC38" s="2169"/>
      <c r="BD38" s="2169"/>
      <c r="BE38" s="2170"/>
      <c r="BF38" s="402"/>
      <c r="BG38" s="332"/>
      <c r="BH38" s="2135" t="s">
        <v>1397</v>
      </c>
      <c r="BI38" s="2135"/>
      <c r="BJ38" s="2135"/>
      <c r="BK38" s="2135"/>
      <c r="BL38" s="2135"/>
      <c r="BM38" s="332"/>
      <c r="BN38" s="332" t="s">
        <v>1398</v>
      </c>
      <c r="BO38" s="332"/>
      <c r="BP38" s="332"/>
      <c r="BQ38" s="332"/>
      <c r="BR38" s="332"/>
      <c r="BS38" s="332"/>
      <c r="BT38" s="332"/>
      <c r="BU38" s="332"/>
      <c r="BV38" s="332"/>
      <c r="BW38" s="332"/>
      <c r="BX38" s="386"/>
    </row>
    <row r="39" spans="3:76" ht="15.75" customHeight="1">
      <c r="C39" s="2186"/>
      <c r="D39" s="2187"/>
      <c r="E39" s="2187"/>
      <c r="F39" s="2187"/>
      <c r="G39" s="2188"/>
      <c r="H39" s="363"/>
      <c r="I39" s="2171" t="s">
        <v>1456</v>
      </c>
      <c r="J39" s="2171"/>
      <c r="K39" s="2171"/>
      <c r="L39" s="2171"/>
      <c r="M39" s="2171"/>
      <c r="N39" s="2171"/>
      <c r="O39" s="2171"/>
      <c r="P39" s="367"/>
      <c r="Q39" s="362"/>
      <c r="R39" s="2171" t="s">
        <v>1330</v>
      </c>
      <c r="S39" s="2171"/>
      <c r="T39" s="2171"/>
      <c r="U39" s="2171"/>
      <c r="V39" s="2171"/>
      <c r="W39" s="2171"/>
      <c r="X39" s="2171"/>
      <c r="Y39" s="366"/>
      <c r="Z39" s="366"/>
      <c r="AA39" s="367"/>
      <c r="AB39" s="362"/>
      <c r="AC39" s="2171" t="s">
        <v>1457</v>
      </c>
      <c r="AD39" s="2171"/>
      <c r="AE39" s="2171"/>
      <c r="AF39" s="2171"/>
      <c r="AG39" s="2171"/>
      <c r="AH39" s="2171"/>
      <c r="AI39" s="2171"/>
      <c r="AJ39" s="366"/>
      <c r="AK39" s="366"/>
      <c r="AL39" s="366"/>
      <c r="AM39" s="397"/>
      <c r="AN39" s="371"/>
      <c r="AO39" s="2137" t="s">
        <v>1371</v>
      </c>
      <c r="AP39" s="2137"/>
      <c r="AQ39" s="2137"/>
      <c r="AR39" s="2137"/>
      <c r="AS39" s="2137"/>
      <c r="AT39" s="2137"/>
      <c r="AU39" s="2137"/>
      <c r="AV39" s="2137"/>
      <c r="AW39" s="2137"/>
      <c r="AX39" s="372" t="s">
        <v>1103</v>
      </c>
      <c r="AY39" s="2169"/>
      <c r="AZ39" s="2169"/>
      <c r="BA39" s="2169"/>
      <c r="BB39" s="2169"/>
      <c r="BC39" s="2169"/>
      <c r="BD39" s="2169"/>
      <c r="BE39" s="2170"/>
      <c r="BF39" s="402"/>
      <c r="BG39" s="332"/>
      <c r="BH39" s="332" t="s">
        <v>1399</v>
      </c>
      <c r="BI39" s="332"/>
      <c r="BJ39" s="332"/>
      <c r="BK39" s="332"/>
      <c r="BL39" s="332"/>
      <c r="BM39" s="332"/>
      <c r="BN39" s="332"/>
      <c r="BO39" s="332"/>
      <c r="BP39" s="332"/>
      <c r="BQ39" s="332"/>
      <c r="BR39" s="332"/>
      <c r="BS39" s="332"/>
      <c r="BT39" s="332"/>
      <c r="BU39" s="332"/>
      <c r="BV39" s="332"/>
      <c r="BW39" s="332"/>
      <c r="BX39" s="386"/>
    </row>
    <row r="40" spans="3:76" ht="15.75" customHeight="1">
      <c r="C40" s="2172" t="s">
        <v>29</v>
      </c>
      <c r="D40" s="2173"/>
      <c r="E40" s="2173"/>
      <c r="F40" s="2173"/>
      <c r="G40" s="2174"/>
      <c r="H40" s="346"/>
      <c r="I40" s="2182" t="s">
        <v>1458</v>
      </c>
      <c r="J40" s="2182"/>
      <c r="K40" s="2182"/>
      <c r="L40" s="2182"/>
      <c r="M40" s="2183"/>
      <c r="N40" s="360"/>
      <c r="O40" s="2184" t="s">
        <v>1459</v>
      </c>
      <c r="P40" s="2184"/>
      <c r="Q40" s="2184"/>
      <c r="R40" s="2184"/>
      <c r="S40" s="2184"/>
      <c r="T40" s="2184"/>
      <c r="U40" s="2184"/>
      <c r="V40" s="2184"/>
      <c r="W40" s="2184"/>
      <c r="X40" s="361"/>
      <c r="Y40" s="360"/>
      <c r="Z40" s="2184" t="s">
        <v>1459</v>
      </c>
      <c r="AA40" s="2184"/>
      <c r="AB40" s="2184"/>
      <c r="AC40" s="2184"/>
      <c r="AD40" s="2184"/>
      <c r="AE40" s="2184"/>
      <c r="AF40" s="2184"/>
      <c r="AG40" s="2184"/>
      <c r="AH40" s="2184"/>
      <c r="AI40" s="346"/>
      <c r="AJ40" s="346"/>
      <c r="AK40" s="346"/>
      <c r="AL40" s="346"/>
      <c r="AM40" s="396"/>
      <c r="AN40" s="369"/>
      <c r="AO40" s="2166" t="s">
        <v>1460</v>
      </c>
      <c r="AP40" s="2166"/>
      <c r="AQ40" s="2166"/>
      <c r="AR40" s="369"/>
      <c r="AS40" s="2180" t="s">
        <v>1400</v>
      </c>
      <c r="AT40" s="2180"/>
      <c r="AU40" s="2180"/>
      <c r="AV40" s="369"/>
      <c r="AW40" s="369" t="s">
        <v>1461</v>
      </c>
      <c r="AX40" s="370"/>
      <c r="AY40" s="2169"/>
      <c r="AZ40" s="2169"/>
      <c r="BA40" s="2169"/>
      <c r="BB40" s="2169"/>
      <c r="BC40" s="2169"/>
      <c r="BD40" s="2169"/>
      <c r="BE40" s="2170"/>
      <c r="BF40" s="402"/>
      <c r="BG40" s="332"/>
      <c r="BH40" s="332" t="s">
        <v>1401</v>
      </c>
      <c r="BI40" s="332"/>
      <c r="BJ40" s="332"/>
      <c r="BK40" s="332"/>
      <c r="BL40" s="332"/>
      <c r="BM40" s="332"/>
      <c r="BN40" s="332"/>
      <c r="BO40" s="332"/>
      <c r="BP40" s="332"/>
      <c r="BQ40" s="332"/>
      <c r="BR40" s="332"/>
      <c r="BS40" s="332"/>
      <c r="BT40" s="332"/>
      <c r="BU40" s="332"/>
      <c r="BV40" s="332"/>
      <c r="BW40" s="332"/>
      <c r="BX40" s="386"/>
    </row>
    <row r="41" spans="3:76" ht="15.75" customHeight="1">
      <c r="C41" s="2172"/>
      <c r="D41" s="2173"/>
      <c r="E41" s="2173"/>
      <c r="F41" s="2173"/>
      <c r="G41" s="2174"/>
      <c r="H41" s="363"/>
      <c r="I41" s="2193" t="s">
        <v>1462</v>
      </c>
      <c r="J41" s="2193"/>
      <c r="K41" s="2193"/>
      <c r="L41" s="2193"/>
      <c r="M41" s="2194"/>
      <c r="N41" s="362"/>
      <c r="O41" s="2175" t="s">
        <v>1463</v>
      </c>
      <c r="P41" s="2175"/>
      <c r="Q41" s="2175"/>
      <c r="R41" s="2175"/>
      <c r="S41" s="2175"/>
      <c r="T41" s="2175"/>
      <c r="U41" s="2175"/>
      <c r="V41" s="2175"/>
      <c r="W41" s="2175"/>
      <c r="X41" s="364"/>
      <c r="Y41" s="362"/>
      <c r="Z41" s="2175" t="s">
        <v>1463</v>
      </c>
      <c r="AA41" s="2175"/>
      <c r="AB41" s="2175"/>
      <c r="AC41" s="2175"/>
      <c r="AD41" s="2175"/>
      <c r="AE41" s="2175"/>
      <c r="AF41" s="2175"/>
      <c r="AG41" s="2175"/>
      <c r="AH41" s="2175"/>
      <c r="AI41" s="363"/>
      <c r="AJ41" s="363"/>
      <c r="AK41" s="363"/>
      <c r="AL41" s="363"/>
      <c r="AM41" s="404" t="s">
        <v>1464</v>
      </c>
      <c r="AN41" s="379"/>
      <c r="AO41" s="369"/>
      <c r="AP41" s="369"/>
      <c r="AQ41" s="369"/>
      <c r="AR41" s="369"/>
      <c r="AS41" s="369"/>
      <c r="AT41" s="369"/>
      <c r="AU41" s="369"/>
      <c r="AV41" s="369"/>
      <c r="AW41" s="369"/>
      <c r="AX41" s="370"/>
      <c r="AY41" s="2169"/>
      <c r="AZ41" s="2169"/>
      <c r="BA41" s="2169"/>
      <c r="BB41" s="2169"/>
      <c r="BC41" s="2169"/>
      <c r="BD41" s="2169"/>
      <c r="BE41" s="2170"/>
      <c r="BF41" s="402"/>
      <c r="BG41" s="332"/>
      <c r="BH41" s="332" t="s">
        <v>1402</v>
      </c>
      <c r="BI41" s="332"/>
      <c r="BJ41" s="332"/>
      <c r="BK41" s="332"/>
      <c r="BL41" s="332"/>
      <c r="BM41" s="332"/>
      <c r="BN41" s="332"/>
      <c r="BO41" s="332"/>
      <c r="BP41" s="332"/>
      <c r="BQ41" s="332"/>
      <c r="BR41" s="332"/>
      <c r="BS41" s="332"/>
      <c r="BT41" s="332"/>
      <c r="BU41" s="332"/>
      <c r="BV41" s="332"/>
      <c r="BW41" s="332"/>
      <c r="BX41" s="386"/>
    </row>
    <row r="42" spans="3:76" ht="15.75" customHeight="1">
      <c r="C42" s="2172"/>
      <c r="D42" s="2173"/>
      <c r="E42" s="2173"/>
      <c r="F42" s="2173"/>
      <c r="G42" s="2174"/>
      <c r="H42" s="363"/>
      <c r="I42" s="2193" t="s">
        <v>1465</v>
      </c>
      <c r="J42" s="2193"/>
      <c r="K42" s="2193"/>
      <c r="L42" s="2193"/>
      <c r="M42" s="2194"/>
      <c r="N42" s="362"/>
      <c r="O42" s="2175" t="s">
        <v>1466</v>
      </c>
      <c r="P42" s="2175"/>
      <c r="Q42" s="2175"/>
      <c r="R42" s="2175"/>
      <c r="S42" s="2175"/>
      <c r="T42" s="2175"/>
      <c r="U42" s="2175"/>
      <c r="V42" s="2175"/>
      <c r="W42" s="2175"/>
      <c r="X42" s="364"/>
      <c r="Y42" s="362"/>
      <c r="Z42" s="2175" t="s">
        <v>1466</v>
      </c>
      <c r="AA42" s="2175"/>
      <c r="AB42" s="2175"/>
      <c r="AC42" s="2175"/>
      <c r="AD42" s="2175"/>
      <c r="AE42" s="2175"/>
      <c r="AF42" s="2175"/>
      <c r="AG42" s="2175"/>
      <c r="AH42" s="2175"/>
      <c r="AI42" s="363"/>
      <c r="AJ42" s="363"/>
      <c r="AK42" s="363"/>
      <c r="AL42" s="363"/>
      <c r="AM42" s="404"/>
      <c r="AN42" s="379"/>
      <c r="AO42" s="2180" t="s">
        <v>1403</v>
      </c>
      <c r="AP42" s="2180"/>
      <c r="AQ42" s="2180"/>
      <c r="AR42" s="2180"/>
      <c r="AS42" s="369"/>
      <c r="AT42" s="2180" t="s">
        <v>1467</v>
      </c>
      <c r="AU42" s="2180"/>
      <c r="AV42" s="2180"/>
      <c r="AW42" s="2180"/>
      <c r="AX42" s="370"/>
      <c r="AY42" s="2169"/>
      <c r="AZ42" s="2169"/>
      <c r="BA42" s="2169"/>
      <c r="BB42" s="2169"/>
      <c r="BC42" s="2169"/>
      <c r="BD42" s="2169"/>
      <c r="BE42" s="2170"/>
      <c r="BF42" s="402"/>
      <c r="BG42" s="332"/>
      <c r="BH42" s="332"/>
      <c r="BI42" s="332"/>
      <c r="BJ42" s="332"/>
      <c r="BK42" s="332"/>
      <c r="BL42" s="332"/>
      <c r="BM42" s="332"/>
      <c r="BN42" s="332"/>
      <c r="BO42" s="332"/>
      <c r="BP42" s="332"/>
      <c r="BQ42" s="332"/>
      <c r="BR42" s="332"/>
      <c r="BS42" s="332"/>
      <c r="BT42" s="332"/>
      <c r="BU42" s="332"/>
      <c r="BV42" s="332"/>
      <c r="BW42" s="332"/>
      <c r="BX42" s="386"/>
    </row>
    <row r="43" spans="3:76" ht="15.75" customHeight="1">
      <c r="C43" s="2172"/>
      <c r="D43" s="2173"/>
      <c r="E43" s="2173"/>
      <c r="F43" s="2173"/>
      <c r="G43" s="2174"/>
      <c r="H43" s="363"/>
      <c r="I43" s="2193" t="s">
        <v>1468</v>
      </c>
      <c r="J43" s="2193"/>
      <c r="K43" s="2193"/>
      <c r="L43" s="2193"/>
      <c r="M43" s="2194"/>
      <c r="N43" s="362"/>
      <c r="O43" s="2175" t="s">
        <v>1469</v>
      </c>
      <c r="P43" s="2175"/>
      <c r="Q43" s="2175"/>
      <c r="R43" s="2175"/>
      <c r="S43" s="2175"/>
      <c r="T43" s="2175"/>
      <c r="U43" s="2175"/>
      <c r="V43" s="2175"/>
      <c r="W43" s="2175"/>
      <c r="X43" s="367"/>
      <c r="Y43" s="362"/>
      <c r="Z43" s="2175" t="s">
        <v>1469</v>
      </c>
      <c r="AA43" s="2175"/>
      <c r="AB43" s="2175"/>
      <c r="AC43" s="2175"/>
      <c r="AD43" s="2175"/>
      <c r="AE43" s="2175"/>
      <c r="AF43" s="2175"/>
      <c r="AG43" s="2175"/>
      <c r="AH43" s="2175"/>
      <c r="AI43" s="366"/>
      <c r="AJ43" s="366"/>
      <c r="AK43" s="366"/>
      <c r="AL43" s="366"/>
      <c r="AM43" s="397"/>
      <c r="AN43" s="379"/>
      <c r="AO43" s="2190" t="s">
        <v>1404</v>
      </c>
      <c r="AP43" s="2190"/>
      <c r="AQ43" s="2190"/>
      <c r="AR43" s="2190"/>
      <c r="AS43" s="369"/>
      <c r="AT43" s="2190" t="s">
        <v>1405</v>
      </c>
      <c r="AU43" s="2190"/>
      <c r="AV43" s="2190"/>
      <c r="AW43" s="2190"/>
      <c r="AX43" s="372"/>
      <c r="AY43" s="2169"/>
      <c r="AZ43" s="2169"/>
      <c r="BA43" s="2169"/>
      <c r="BB43" s="2169"/>
      <c r="BC43" s="2169"/>
      <c r="BD43" s="2169"/>
      <c r="BE43" s="2170"/>
      <c r="BF43" s="402"/>
      <c r="BG43" s="332"/>
      <c r="BH43" s="332"/>
      <c r="BI43" s="332"/>
      <c r="BJ43" s="332"/>
      <c r="BK43" s="332"/>
      <c r="BL43" s="332"/>
      <c r="BM43" s="332"/>
      <c r="BN43" s="332"/>
      <c r="BO43" s="332"/>
      <c r="BP43" s="332"/>
      <c r="BQ43" s="332"/>
      <c r="BR43" s="332"/>
      <c r="BS43" s="332"/>
      <c r="BT43" s="332"/>
      <c r="BU43" s="332"/>
      <c r="BV43" s="332"/>
      <c r="BW43" s="332"/>
      <c r="BX43" s="386"/>
    </row>
    <row r="44" spans="3:76" ht="15.75" customHeight="1">
      <c r="C44" s="2186" t="s">
        <v>1406</v>
      </c>
      <c r="D44" s="2173"/>
      <c r="E44" s="2173"/>
      <c r="F44" s="2173"/>
      <c r="G44" s="2174"/>
      <c r="H44" s="2195" t="s">
        <v>1407</v>
      </c>
      <c r="I44" s="2196"/>
      <c r="J44" s="2196"/>
      <c r="K44" s="2196"/>
      <c r="L44" s="2196"/>
      <c r="M44" s="2196"/>
      <c r="N44" s="2196"/>
      <c r="O44" s="2196"/>
      <c r="P44" s="2196"/>
      <c r="Q44" s="2196" t="s">
        <v>1408</v>
      </c>
      <c r="R44" s="2196"/>
      <c r="S44" s="2196"/>
      <c r="T44" s="2196"/>
      <c r="U44" s="2196"/>
      <c r="V44" s="2196"/>
      <c r="W44" s="2196"/>
      <c r="X44" s="2196"/>
      <c r="Y44" s="2196"/>
      <c r="Z44" s="2196"/>
      <c r="AA44" s="2196"/>
      <c r="AB44" s="2196" t="s">
        <v>1409</v>
      </c>
      <c r="AC44" s="2196"/>
      <c r="AD44" s="2196"/>
      <c r="AE44" s="2196"/>
      <c r="AF44" s="2196"/>
      <c r="AG44" s="2196"/>
      <c r="AH44" s="2196"/>
      <c r="AI44" s="2196"/>
      <c r="AJ44" s="2196"/>
      <c r="AK44" s="2196"/>
      <c r="AL44" s="2200"/>
      <c r="AM44" s="2324" t="s">
        <v>1410</v>
      </c>
      <c r="AN44" s="2169"/>
      <c r="AO44" s="2169"/>
      <c r="AP44" s="2169"/>
      <c r="AQ44" s="2169"/>
      <c r="AR44" s="2169"/>
      <c r="AS44" s="2169"/>
      <c r="AT44" s="2169"/>
      <c r="AU44" s="2169"/>
      <c r="AV44" s="2169" t="s">
        <v>1411</v>
      </c>
      <c r="AW44" s="2169"/>
      <c r="AX44" s="2169"/>
      <c r="AY44" s="2169"/>
      <c r="AZ44" s="2169"/>
      <c r="BA44" s="2169"/>
      <c r="BB44" s="2169"/>
      <c r="BC44" s="2169"/>
      <c r="BD44" s="2169"/>
      <c r="BE44" s="2170"/>
      <c r="BF44" s="402"/>
      <c r="BG44" s="2176" t="s">
        <v>1412</v>
      </c>
      <c r="BH44" s="2177"/>
      <c r="BI44" s="2177"/>
      <c r="BJ44" s="2177"/>
      <c r="BK44" s="2178"/>
      <c r="BL44" s="543"/>
      <c r="BM44" s="379"/>
      <c r="BN44" s="379"/>
      <c r="BO44" s="379"/>
      <c r="BP44" s="332"/>
      <c r="BQ44" s="332"/>
      <c r="BR44" s="332"/>
      <c r="BS44" s="332"/>
      <c r="BT44" s="332"/>
      <c r="BU44" s="332"/>
      <c r="BV44" s="332"/>
      <c r="BW44" s="332"/>
      <c r="BX44" s="386"/>
    </row>
    <row r="45" spans="3:76" ht="15.75" customHeight="1">
      <c r="C45" s="2172"/>
      <c r="D45" s="2173"/>
      <c r="E45" s="2173"/>
      <c r="F45" s="2173"/>
      <c r="G45" s="2174"/>
      <c r="H45" s="2195"/>
      <c r="I45" s="2196"/>
      <c r="J45" s="2196"/>
      <c r="K45" s="2196"/>
      <c r="L45" s="2196"/>
      <c r="M45" s="2196"/>
      <c r="N45" s="2196"/>
      <c r="O45" s="2196"/>
      <c r="P45" s="2196"/>
      <c r="Q45" s="2196"/>
      <c r="R45" s="2196"/>
      <c r="S45" s="2196"/>
      <c r="T45" s="2196"/>
      <c r="U45" s="2196"/>
      <c r="V45" s="2196"/>
      <c r="W45" s="2196"/>
      <c r="X45" s="2196"/>
      <c r="Y45" s="2196"/>
      <c r="Z45" s="2196"/>
      <c r="AA45" s="2196"/>
      <c r="AB45" s="2196"/>
      <c r="AC45" s="2196"/>
      <c r="AD45" s="2196"/>
      <c r="AE45" s="2196"/>
      <c r="AF45" s="2196"/>
      <c r="AG45" s="2196"/>
      <c r="AH45" s="2196"/>
      <c r="AI45" s="2196"/>
      <c r="AJ45" s="2196"/>
      <c r="AK45" s="2196"/>
      <c r="AL45" s="2200"/>
      <c r="AM45" s="2324"/>
      <c r="AN45" s="2169"/>
      <c r="AO45" s="2169"/>
      <c r="AP45" s="2169"/>
      <c r="AQ45" s="2169"/>
      <c r="AR45" s="2169"/>
      <c r="AS45" s="2169"/>
      <c r="AT45" s="2169"/>
      <c r="AU45" s="2169"/>
      <c r="AV45" s="2169"/>
      <c r="AW45" s="2169"/>
      <c r="AX45" s="2169"/>
      <c r="AY45" s="2169"/>
      <c r="AZ45" s="2169"/>
      <c r="BA45" s="2169"/>
      <c r="BB45" s="2169"/>
      <c r="BC45" s="2169"/>
      <c r="BD45" s="2169"/>
      <c r="BE45" s="2170"/>
      <c r="BF45" s="402"/>
      <c r="BG45" s="542"/>
      <c r="BH45" s="2181" t="s">
        <v>1671</v>
      </c>
      <c r="BI45" s="2181"/>
      <c r="BJ45" s="2181"/>
      <c r="BK45" s="542"/>
      <c r="BL45" s="541"/>
      <c r="BM45" s="2135" t="s">
        <v>1672</v>
      </c>
      <c r="BN45" s="2135"/>
      <c r="BO45" s="2135"/>
      <c r="BP45" s="541"/>
      <c r="BQ45" s="332"/>
      <c r="BR45" s="332"/>
      <c r="BS45" s="332"/>
      <c r="BT45" s="332"/>
      <c r="BU45" s="332"/>
      <c r="BV45" s="332"/>
      <c r="BW45" s="332"/>
      <c r="BX45" s="386"/>
    </row>
    <row r="46" spans="3:76" ht="15.75" customHeight="1">
      <c r="C46" s="2172"/>
      <c r="D46" s="2173"/>
      <c r="E46" s="2173"/>
      <c r="F46" s="2173"/>
      <c r="G46" s="2174"/>
      <c r="H46" s="2195"/>
      <c r="I46" s="2196"/>
      <c r="J46" s="2196"/>
      <c r="K46" s="2196"/>
      <c r="L46" s="2196"/>
      <c r="M46" s="2196"/>
      <c r="N46" s="2196"/>
      <c r="O46" s="2196"/>
      <c r="P46" s="2196"/>
      <c r="Q46" s="2196"/>
      <c r="R46" s="2196"/>
      <c r="S46" s="2196"/>
      <c r="T46" s="2196"/>
      <c r="U46" s="2196"/>
      <c r="V46" s="2196"/>
      <c r="W46" s="2196"/>
      <c r="X46" s="2196"/>
      <c r="Y46" s="2196"/>
      <c r="Z46" s="2196"/>
      <c r="AA46" s="2196"/>
      <c r="AB46" s="2196"/>
      <c r="AC46" s="2196"/>
      <c r="AD46" s="2196"/>
      <c r="AE46" s="2196"/>
      <c r="AF46" s="2196"/>
      <c r="AG46" s="2196"/>
      <c r="AH46" s="2196"/>
      <c r="AI46" s="2196"/>
      <c r="AJ46" s="2196"/>
      <c r="AK46" s="2196"/>
      <c r="AL46" s="2200"/>
      <c r="AM46" s="2324"/>
      <c r="AN46" s="2169"/>
      <c r="AO46" s="2169"/>
      <c r="AP46" s="2169"/>
      <c r="AQ46" s="2169"/>
      <c r="AR46" s="2169"/>
      <c r="AS46" s="2169"/>
      <c r="AT46" s="2169"/>
      <c r="AU46" s="2169"/>
      <c r="AV46" s="2169"/>
      <c r="AW46" s="2169"/>
      <c r="AX46" s="2169"/>
      <c r="AY46" s="2169"/>
      <c r="AZ46" s="2169"/>
      <c r="BA46" s="2169"/>
      <c r="BB46" s="2169"/>
      <c r="BC46" s="2169"/>
      <c r="BD46" s="2169"/>
      <c r="BE46" s="2170"/>
      <c r="BF46" s="402"/>
      <c r="BG46" s="332"/>
      <c r="BH46" s="332" t="s">
        <v>1413</v>
      </c>
      <c r="BI46" s="332"/>
      <c r="BJ46" s="332"/>
      <c r="BK46" s="332"/>
      <c r="BL46" s="332"/>
      <c r="BM46" s="332" t="s">
        <v>1414</v>
      </c>
      <c r="BN46" s="332"/>
      <c r="BO46" s="332"/>
      <c r="BP46" s="332"/>
      <c r="BQ46" s="332"/>
      <c r="BR46" s="332"/>
      <c r="BS46" s="332"/>
      <c r="BT46" s="332"/>
      <c r="BU46" s="332"/>
      <c r="BV46" s="332"/>
      <c r="BW46" s="332"/>
      <c r="BX46" s="386"/>
    </row>
    <row r="47" spans="3:76" ht="15.75" customHeight="1">
      <c r="C47" s="2172"/>
      <c r="D47" s="2173"/>
      <c r="E47" s="2173"/>
      <c r="F47" s="2173"/>
      <c r="G47" s="2174"/>
      <c r="H47" s="2195"/>
      <c r="I47" s="2196"/>
      <c r="J47" s="2196"/>
      <c r="K47" s="2196"/>
      <c r="L47" s="2196"/>
      <c r="M47" s="2196"/>
      <c r="N47" s="2196"/>
      <c r="O47" s="2196"/>
      <c r="P47" s="2196"/>
      <c r="Q47" s="2196"/>
      <c r="R47" s="2196"/>
      <c r="S47" s="2196"/>
      <c r="T47" s="2196"/>
      <c r="U47" s="2196"/>
      <c r="V47" s="2196"/>
      <c r="W47" s="2196"/>
      <c r="X47" s="2196"/>
      <c r="Y47" s="2196"/>
      <c r="Z47" s="2196"/>
      <c r="AA47" s="2196"/>
      <c r="AB47" s="2196"/>
      <c r="AC47" s="2196"/>
      <c r="AD47" s="2196"/>
      <c r="AE47" s="2196"/>
      <c r="AF47" s="2196"/>
      <c r="AG47" s="2196"/>
      <c r="AH47" s="2196"/>
      <c r="AI47" s="2196"/>
      <c r="AJ47" s="2196"/>
      <c r="AK47" s="2196"/>
      <c r="AL47" s="2200"/>
      <c r="AM47" s="2324"/>
      <c r="AN47" s="2169"/>
      <c r="AO47" s="2169"/>
      <c r="AP47" s="2169"/>
      <c r="AQ47" s="2169"/>
      <c r="AR47" s="2169"/>
      <c r="AS47" s="2169"/>
      <c r="AT47" s="2169"/>
      <c r="AU47" s="2169"/>
      <c r="AV47" s="2169"/>
      <c r="AW47" s="2169"/>
      <c r="AX47" s="2169"/>
      <c r="AY47" s="2169"/>
      <c r="AZ47" s="2169"/>
      <c r="BA47" s="2169"/>
      <c r="BB47" s="2169"/>
      <c r="BC47" s="2169"/>
      <c r="BD47" s="2169"/>
      <c r="BE47" s="2170"/>
      <c r="BF47" s="402"/>
      <c r="BG47" s="332"/>
      <c r="BH47" s="332" t="s">
        <v>186</v>
      </c>
      <c r="BI47" s="332"/>
      <c r="BJ47" s="332"/>
      <c r="BK47" s="332"/>
      <c r="BL47" s="332"/>
      <c r="BM47" s="332" t="s">
        <v>197</v>
      </c>
      <c r="BN47" s="332"/>
      <c r="BO47" s="332"/>
      <c r="BP47" s="332"/>
      <c r="BQ47" s="332"/>
      <c r="BR47" s="332"/>
      <c r="BS47" s="332"/>
      <c r="BT47" s="332"/>
      <c r="BU47" s="332"/>
      <c r="BV47" s="332"/>
      <c r="BW47" s="332"/>
      <c r="BX47" s="386"/>
    </row>
    <row r="48" spans="3:76" ht="15.75" customHeight="1" thickBot="1">
      <c r="C48" s="2172"/>
      <c r="D48" s="2173"/>
      <c r="E48" s="2173"/>
      <c r="F48" s="2173"/>
      <c r="G48" s="2174"/>
      <c r="H48" s="2195"/>
      <c r="I48" s="2196"/>
      <c r="J48" s="2196"/>
      <c r="K48" s="2196"/>
      <c r="L48" s="2196"/>
      <c r="M48" s="2196"/>
      <c r="N48" s="2320"/>
      <c r="O48" s="2320"/>
      <c r="P48" s="2320"/>
      <c r="Q48" s="2320"/>
      <c r="R48" s="2320"/>
      <c r="S48" s="2320"/>
      <c r="T48" s="2320"/>
      <c r="U48" s="2320"/>
      <c r="V48" s="2320"/>
      <c r="W48" s="2320"/>
      <c r="X48" s="2320"/>
      <c r="Y48" s="2320"/>
      <c r="Z48" s="2320"/>
      <c r="AA48" s="2320"/>
      <c r="AB48" s="2320"/>
      <c r="AC48" s="2320"/>
      <c r="AD48" s="2320"/>
      <c r="AE48" s="2320"/>
      <c r="AF48" s="2320"/>
      <c r="AG48" s="2320"/>
      <c r="AH48" s="2320"/>
      <c r="AI48" s="2320"/>
      <c r="AJ48" s="2320"/>
      <c r="AK48" s="2320"/>
      <c r="AL48" s="2321"/>
      <c r="AM48" s="2325"/>
      <c r="AN48" s="2326"/>
      <c r="AO48" s="2326"/>
      <c r="AP48" s="2326"/>
      <c r="AQ48" s="2326"/>
      <c r="AR48" s="2326"/>
      <c r="AS48" s="2326"/>
      <c r="AT48" s="2326"/>
      <c r="AU48" s="2326"/>
      <c r="AV48" s="2326"/>
      <c r="AW48" s="2326"/>
      <c r="AX48" s="2326"/>
      <c r="AY48" s="2326"/>
      <c r="AZ48" s="2326"/>
      <c r="BA48" s="2326"/>
      <c r="BB48" s="2326"/>
      <c r="BC48" s="2326"/>
      <c r="BD48" s="2326"/>
      <c r="BE48" s="2327"/>
      <c r="BF48" s="402"/>
      <c r="BG48" s="332"/>
      <c r="BH48" s="332"/>
      <c r="BI48" s="332"/>
      <c r="BJ48" s="332"/>
      <c r="BK48" s="332"/>
      <c r="BL48" s="332"/>
      <c r="BM48" s="332"/>
      <c r="BN48" s="332"/>
      <c r="BO48" s="332"/>
      <c r="BP48" s="332"/>
      <c r="BQ48" s="332"/>
      <c r="BR48" s="332"/>
      <c r="BS48" s="332"/>
      <c r="BT48" s="332"/>
      <c r="BU48" s="332"/>
      <c r="BV48" s="332"/>
      <c r="BW48" s="332"/>
      <c r="BX48" s="386"/>
    </row>
    <row r="49" spans="3:76" ht="15.75" customHeight="1">
      <c r="C49" s="2186" t="s">
        <v>1415</v>
      </c>
      <c r="D49" s="2173"/>
      <c r="E49" s="2173"/>
      <c r="F49" s="2173"/>
      <c r="G49" s="2174"/>
      <c r="H49" s="2319" t="s">
        <v>1416</v>
      </c>
      <c r="I49" s="2319"/>
      <c r="J49" s="2319"/>
      <c r="K49" s="2319"/>
      <c r="L49" s="2319"/>
      <c r="M49" s="2319"/>
      <c r="N49" s="425" t="s">
        <v>1417</v>
      </c>
      <c r="O49" s="380"/>
      <c r="P49" s="380"/>
      <c r="Q49" s="380"/>
      <c r="R49" s="380"/>
      <c r="S49" s="380"/>
      <c r="T49" s="380"/>
      <c r="U49" s="2323" t="s">
        <v>1497</v>
      </c>
      <c r="V49" s="2323"/>
      <c r="W49" s="2323"/>
      <c r="X49" s="2157"/>
      <c r="Y49" s="2157"/>
      <c r="Z49" s="2157"/>
      <c r="AA49" s="2157"/>
      <c r="AB49" s="2157"/>
      <c r="AC49" s="2157"/>
      <c r="AD49" s="2157"/>
      <c r="AE49" s="536"/>
      <c r="AF49" s="537"/>
      <c r="AG49" s="537"/>
      <c r="AH49" s="380"/>
      <c r="AI49" s="380"/>
      <c r="AJ49" s="380"/>
      <c r="AK49" s="380"/>
      <c r="AL49" s="426"/>
      <c r="AM49" s="430" t="s">
        <v>1417</v>
      </c>
      <c r="AN49" s="431"/>
      <c r="AO49" s="431"/>
      <c r="AP49" s="431"/>
      <c r="AQ49" s="431"/>
      <c r="AR49" s="431"/>
      <c r="AS49" s="2161" t="s">
        <v>886</v>
      </c>
      <c r="AT49" s="2161"/>
      <c r="AU49" s="2157"/>
      <c r="AV49" s="2157"/>
      <c r="AW49" s="2157"/>
      <c r="AX49" s="2157"/>
      <c r="AY49" s="2157"/>
      <c r="AZ49" s="2157"/>
      <c r="BA49" s="2157"/>
      <c r="BB49" s="538"/>
      <c r="BC49" s="538"/>
      <c r="BD49" s="432"/>
      <c r="BE49" s="433"/>
      <c r="BF49" s="2158" t="s">
        <v>1418</v>
      </c>
      <c r="BG49" s="2159"/>
      <c r="BH49" s="2159"/>
      <c r="BI49" s="2159"/>
      <c r="BJ49" s="2159"/>
      <c r="BK49" s="2159"/>
      <c r="BL49" s="2159"/>
      <c r="BM49" s="2161" t="s">
        <v>886</v>
      </c>
      <c r="BN49" s="2161"/>
      <c r="BO49" s="2157"/>
      <c r="BP49" s="2157"/>
      <c r="BQ49" s="2157"/>
      <c r="BR49" s="2157"/>
      <c r="BS49" s="2157"/>
      <c r="BT49" s="2157"/>
      <c r="BU49" s="2157"/>
      <c r="BV49" s="538"/>
      <c r="BW49" s="535"/>
      <c r="BX49" s="434"/>
    </row>
    <row r="50" spans="3:76" ht="15.75" customHeight="1">
      <c r="C50" s="2172"/>
      <c r="D50" s="2173"/>
      <c r="E50" s="2173"/>
      <c r="F50" s="2173"/>
      <c r="G50" s="2174"/>
      <c r="H50" s="363"/>
      <c r="I50" s="2148" t="s">
        <v>1419</v>
      </c>
      <c r="J50" s="2148"/>
      <c r="K50" s="2148"/>
      <c r="L50" s="2148"/>
      <c r="M50" s="2148"/>
      <c r="N50" s="2155" t="s">
        <v>1420</v>
      </c>
      <c r="O50" s="2156"/>
      <c r="P50" s="2156"/>
      <c r="Q50" s="2156"/>
      <c r="R50" s="2156"/>
      <c r="S50" s="363"/>
      <c r="T50" s="2148" t="s">
        <v>1421</v>
      </c>
      <c r="U50" s="2148"/>
      <c r="V50" s="420"/>
      <c r="W50" s="363"/>
      <c r="X50" s="2148" t="s">
        <v>1422</v>
      </c>
      <c r="Y50" s="2148"/>
      <c r="Z50" s="2148"/>
      <c r="AA50" s="363"/>
      <c r="AB50" s="363"/>
      <c r="AC50" s="2148" t="s">
        <v>1423</v>
      </c>
      <c r="AD50" s="2148"/>
      <c r="AE50" s="2148"/>
      <c r="AF50" s="2148"/>
      <c r="AG50" s="2148"/>
      <c r="AH50" s="363"/>
      <c r="AI50" s="363"/>
      <c r="AJ50" s="363"/>
      <c r="AK50" s="363"/>
      <c r="AL50" s="427"/>
      <c r="AM50" s="2322" t="s">
        <v>1420</v>
      </c>
      <c r="AN50" s="2144"/>
      <c r="AO50" s="2144"/>
      <c r="AP50" s="379"/>
      <c r="AQ50" s="2135" t="s">
        <v>1421</v>
      </c>
      <c r="AR50" s="2135"/>
      <c r="AS50" s="422"/>
      <c r="AT50" s="379"/>
      <c r="AU50" s="2135" t="s">
        <v>1422</v>
      </c>
      <c r="AV50" s="2135"/>
      <c r="AW50" s="2135"/>
      <c r="AX50" s="379"/>
      <c r="AY50" s="379"/>
      <c r="AZ50" s="2135" t="s">
        <v>1423</v>
      </c>
      <c r="BA50" s="2135"/>
      <c r="BB50" s="2135"/>
      <c r="BC50" s="2135"/>
      <c r="BD50" s="2135"/>
      <c r="BE50" s="2160"/>
      <c r="BF50" s="2322" t="s">
        <v>1420</v>
      </c>
      <c r="BG50" s="2144"/>
      <c r="BH50" s="2144"/>
      <c r="BI50" s="332"/>
      <c r="BJ50" s="2135" t="s">
        <v>1421</v>
      </c>
      <c r="BK50" s="2135"/>
      <c r="BL50" s="419"/>
      <c r="BM50" s="332"/>
      <c r="BN50" s="2135" t="s">
        <v>1422</v>
      </c>
      <c r="BO50" s="2135"/>
      <c r="BP50" s="2135"/>
      <c r="BQ50" s="332"/>
      <c r="BR50" s="332"/>
      <c r="BS50" s="2135" t="s">
        <v>1423</v>
      </c>
      <c r="BT50" s="2135"/>
      <c r="BU50" s="2135"/>
      <c r="BV50" s="2135"/>
      <c r="BW50" s="2135"/>
      <c r="BX50" s="2160"/>
    </row>
    <row r="51" spans="3:76" ht="15.75" customHeight="1">
      <c r="C51" s="2172"/>
      <c r="D51" s="2173"/>
      <c r="E51" s="2173"/>
      <c r="F51" s="2173"/>
      <c r="G51" s="2174"/>
      <c r="H51" s="363"/>
      <c r="I51" s="2148" t="s">
        <v>1424</v>
      </c>
      <c r="J51" s="2148"/>
      <c r="K51" s="2148"/>
      <c r="L51" s="2148"/>
      <c r="M51" s="2148"/>
      <c r="N51" s="2155"/>
      <c r="O51" s="2156"/>
      <c r="P51" s="2156"/>
      <c r="Q51" s="2156"/>
      <c r="R51" s="2156"/>
      <c r="S51" s="363"/>
      <c r="T51" s="2148" t="s">
        <v>1425</v>
      </c>
      <c r="U51" s="2148"/>
      <c r="V51" s="2148"/>
      <c r="W51" s="2148"/>
      <c r="X51" s="2148"/>
      <c r="Y51" s="2148"/>
      <c r="Z51" s="363"/>
      <c r="AA51" s="363"/>
      <c r="AB51" s="363"/>
      <c r="AC51" s="2148" t="s">
        <v>1426</v>
      </c>
      <c r="AD51" s="2148"/>
      <c r="AE51" s="2148"/>
      <c r="AF51" s="363"/>
      <c r="AG51" s="363"/>
      <c r="AH51" s="363"/>
      <c r="AI51" s="363"/>
      <c r="AJ51" s="363"/>
      <c r="AK51" s="363"/>
      <c r="AL51" s="427"/>
      <c r="AM51" s="2322"/>
      <c r="AN51" s="2144"/>
      <c r="AO51" s="2144"/>
      <c r="AP51" s="379"/>
      <c r="AQ51" s="2135" t="s">
        <v>1425</v>
      </c>
      <c r="AR51" s="2135"/>
      <c r="AS51" s="2135"/>
      <c r="AT51" s="2135"/>
      <c r="AU51" s="2135"/>
      <c r="AV51" s="2135"/>
      <c r="AW51" s="379"/>
      <c r="AX51" s="379"/>
      <c r="AY51" s="379"/>
      <c r="AZ51" s="2135" t="s">
        <v>1426</v>
      </c>
      <c r="BA51" s="2135"/>
      <c r="BB51" s="2135"/>
      <c r="BC51" s="379"/>
      <c r="BD51" s="379"/>
      <c r="BE51" s="405"/>
      <c r="BF51" s="2322"/>
      <c r="BG51" s="2144"/>
      <c r="BH51" s="2144"/>
      <c r="BI51" s="332"/>
      <c r="BJ51" s="2135" t="s">
        <v>1425</v>
      </c>
      <c r="BK51" s="2135"/>
      <c r="BL51" s="2135"/>
      <c r="BM51" s="2135"/>
      <c r="BN51" s="2135"/>
      <c r="BO51" s="2135"/>
      <c r="BP51" s="332"/>
      <c r="BQ51" s="332"/>
      <c r="BR51" s="332"/>
      <c r="BS51" s="2135" t="s">
        <v>1426</v>
      </c>
      <c r="BT51" s="2135"/>
      <c r="BU51" s="2135"/>
      <c r="BV51" s="332"/>
      <c r="BW51" s="332"/>
      <c r="BX51" s="386"/>
    </row>
    <row r="52" spans="3:76" ht="15.75" customHeight="1">
      <c r="C52" s="2172"/>
      <c r="D52" s="2173"/>
      <c r="E52" s="2173"/>
      <c r="F52" s="2173"/>
      <c r="G52" s="2174"/>
      <c r="H52" s="363"/>
      <c r="I52" s="2148" t="s">
        <v>1427</v>
      </c>
      <c r="J52" s="2148"/>
      <c r="K52" s="2148"/>
      <c r="L52" s="2148"/>
      <c r="M52" s="2148"/>
      <c r="N52" s="2147" t="s">
        <v>1331</v>
      </c>
      <c r="O52" s="2148"/>
      <c r="P52" s="2148"/>
      <c r="Q52" s="2136">
        <f>IF(R9="","",IF(COUNTIF(R9,"*恵寿*")=1,"恵寿総合病院",IF(COUNTIF(R9,"*能登*")=1,"公立能登総合病院",IF(COUNTIF(R9,"*珠洲*")=1,"珠洲市総合病院",""))))</f>
      </c>
      <c r="R52" s="2136"/>
      <c r="S52" s="2136"/>
      <c r="T52" s="2136"/>
      <c r="U52" s="2136"/>
      <c r="V52" s="2136"/>
      <c r="W52" s="2136"/>
      <c r="X52" s="2136"/>
      <c r="Y52" s="2136"/>
      <c r="Z52" s="2136"/>
      <c r="AA52" s="363"/>
      <c r="AB52" s="363" t="s">
        <v>1428</v>
      </c>
      <c r="AC52" s="363"/>
      <c r="AD52" s="363"/>
      <c r="AE52" s="363"/>
      <c r="AF52" s="363"/>
      <c r="AG52" s="363"/>
      <c r="AH52" s="363"/>
      <c r="AI52" s="363"/>
      <c r="AJ52" s="363"/>
      <c r="AK52" s="363"/>
      <c r="AL52" s="427"/>
      <c r="AM52" s="2140" t="s">
        <v>1331</v>
      </c>
      <c r="AN52" s="2135"/>
      <c r="AO52" s="2135"/>
      <c r="AP52" s="2136">
        <f>IF(AS9="","",IF(COUNTIF(AS9,"*恵寿*")=1,"恵寿総合病院",IF(COUNTIF(AS9,"*能登*")=1,"公立能登総合病院",IF(COUNTIF(AS9,"*珠洲*")=1,"珠洲市総合病院",""))))</f>
      </c>
      <c r="AQ52" s="2136"/>
      <c r="AR52" s="2136"/>
      <c r="AS52" s="2136"/>
      <c r="AT52" s="2136"/>
      <c r="AU52" s="2136"/>
      <c r="AV52" s="2136"/>
      <c r="AW52" s="2144" t="s">
        <v>1428</v>
      </c>
      <c r="AX52" s="2144"/>
      <c r="AY52" s="2144"/>
      <c r="AZ52" s="2144"/>
      <c r="BA52" s="2144"/>
      <c r="BB52" s="2144"/>
      <c r="BC52" s="2144"/>
      <c r="BD52" s="2144"/>
      <c r="BE52" s="2145"/>
      <c r="BF52" s="2140" t="s">
        <v>1429</v>
      </c>
      <c r="BG52" s="2135"/>
      <c r="BH52" s="2135"/>
      <c r="BI52" s="2136"/>
      <c r="BJ52" s="2136"/>
      <c r="BK52" s="2136"/>
      <c r="BL52" s="2136"/>
      <c r="BM52" s="2136"/>
      <c r="BN52" s="2136"/>
      <c r="BO52" s="2136"/>
      <c r="BP52" s="2144" t="s">
        <v>1428</v>
      </c>
      <c r="BQ52" s="2144"/>
      <c r="BR52" s="2144"/>
      <c r="BS52" s="2144"/>
      <c r="BT52" s="2144"/>
      <c r="BU52" s="2144"/>
      <c r="BV52" s="2144"/>
      <c r="BW52" s="2144"/>
      <c r="BX52" s="2145"/>
    </row>
    <row r="53" spans="3:76" ht="15.75" customHeight="1">
      <c r="C53" s="2172"/>
      <c r="D53" s="2173"/>
      <c r="E53" s="2173"/>
      <c r="F53" s="2173"/>
      <c r="G53" s="2174"/>
      <c r="H53" s="363"/>
      <c r="I53" s="2148" t="s">
        <v>799</v>
      </c>
      <c r="J53" s="2148"/>
      <c r="K53" s="2148"/>
      <c r="L53" s="2148"/>
      <c r="M53" s="2148"/>
      <c r="N53" s="2147" t="s">
        <v>1430</v>
      </c>
      <c r="O53" s="2148"/>
      <c r="P53" s="2148"/>
      <c r="Q53" s="2136">
        <f>IF(Q52="","",HLOOKUP(Q52,病院名,2))</f>
      </c>
      <c r="R53" s="2136"/>
      <c r="S53" s="2136"/>
      <c r="T53" s="2136"/>
      <c r="U53" s="2136"/>
      <c r="V53" s="2136"/>
      <c r="W53" s="2136"/>
      <c r="X53" s="2136"/>
      <c r="Y53" s="2136"/>
      <c r="Z53" s="2136"/>
      <c r="AA53" s="363"/>
      <c r="AB53" s="363"/>
      <c r="AC53" s="363"/>
      <c r="AD53" s="363"/>
      <c r="AE53" s="363"/>
      <c r="AF53" s="363"/>
      <c r="AG53" s="363"/>
      <c r="AH53" s="363"/>
      <c r="AI53" s="363"/>
      <c r="AJ53" s="363"/>
      <c r="AK53" s="363"/>
      <c r="AL53" s="427"/>
      <c r="AM53" s="2140" t="s">
        <v>1430</v>
      </c>
      <c r="AN53" s="2135"/>
      <c r="AO53" s="2135"/>
      <c r="AP53" s="2136">
        <f>IF(AP52="","",HLOOKUP(AP52,病院名,2))</f>
      </c>
      <c r="AQ53" s="2136"/>
      <c r="AR53" s="2136"/>
      <c r="AS53" s="2136"/>
      <c r="AT53" s="2136"/>
      <c r="AU53" s="2136"/>
      <c r="AV53" s="2136"/>
      <c r="AW53" s="379"/>
      <c r="AX53" s="379"/>
      <c r="AY53" s="379"/>
      <c r="AZ53" s="379"/>
      <c r="BA53" s="379"/>
      <c r="BB53" s="379"/>
      <c r="BC53" s="379"/>
      <c r="BD53" s="379"/>
      <c r="BE53" s="405"/>
      <c r="BF53" s="2140" t="s">
        <v>1430</v>
      </c>
      <c r="BG53" s="2135"/>
      <c r="BH53" s="2135"/>
      <c r="BI53" s="2136"/>
      <c r="BJ53" s="2136"/>
      <c r="BK53" s="2136"/>
      <c r="BL53" s="2136"/>
      <c r="BM53" s="2136"/>
      <c r="BN53" s="2136"/>
      <c r="BO53" s="2136"/>
      <c r="BP53" s="332"/>
      <c r="BQ53" s="332"/>
      <c r="BR53" s="332"/>
      <c r="BS53" s="332"/>
      <c r="BT53" s="332"/>
      <c r="BU53" s="332"/>
      <c r="BV53" s="332"/>
      <c r="BW53" s="332"/>
      <c r="BX53" s="386"/>
    </row>
    <row r="54" spans="3:76" ht="15.75" customHeight="1">
      <c r="C54" s="2172"/>
      <c r="D54" s="2173"/>
      <c r="E54" s="2173"/>
      <c r="F54" s="2173"/>
      <c r="G54" s="2174"/>
      <c r="H54" s="385" t="s">
        <v>1102</v>
      </c>
      <c r="I54" s="2146"/>
      <c r="J54" s="2146"/>
      <c r="K54" s="2146"/>
      <c r="L54" s="2146"/>
      <c r="M54" s="363" t="s">
        <v>1470</v>
      </c>
      <c r="N54" s="2147" t="s">
        <v>1431</v>
      </c>
      <c r="O54" s="2148"/>
      <c r="P54" s="2148"/>
      <c r="Q54" s="2136">
        <f>IF(Q52="","",HLOOKUP(Q52,病院名,3))</f>
      </c>
      <c r="R54" s="2136"/>
      <c r="S54" s="2136"/>
      <c r="T54" s="2136"/>
      <c r="U54" s="2136"/>
      <c r="V54" s="2136"/>
      <c r="W54" s="2136"/>
      <c r="X54" s="2136"/>
      <c r="Y54" s="2136"/>
      <c r="Z54" s="2136"/>
      <c r="AA54" s="363"/>
      <c r="AB54" s="2149" t="s">
        <v>1432</v>
      </c>
      <c r="AC54" s="2149"/>
      <c r="AD54" s="2149"/>
      <c r="AE54" s="368"/>
      <c r="AF54" s="2132"/>
      <c r="AG54" s="2132"/>
      <c r="AH54" s="2133" t="s">
        <v>1433</v>
      </c>
      <c r="AI54" s="2133"/>
      <c r="AJ54" s="2133"/>
      <c r="AK54" s="421"/>
      <c r="AL54" s="428"/>
      <c r="AM54" s="2140" t="s">
        <v>1431</v>
      </c>
      <c r="AN54" s="2135"/>
      <c r="AO54" s="2135"/>
      <c r="AP54" s="2136">
        <f>IF(AP52="","",HLOOKUP(AP52,病院名,3))</f>
      </c>
      <c r="AQ54" s="2136"/>
      <c r="AR54" s="2136"/>
      <c r="AS54" s="2136"/>
      <c r="AT54" s="2136"/>
      <c r="AU54" s="2136"/>
      <c r="AV54" s="2136"/>
      <c r="AW54" s="2150" t="s">
        <v>1432</v>
      </c>
      <c r="AX54" s="2150"/>
      <c r="AY54" s="2150"/>
      <c r="AZ54" s="2132"/>
      <c r="BA54" s="2132"/>
      <c r="BB54" s="2134" t="s">
        <v>1433</v>
      </c>
      <c r="BC54" s="2134"/>
      <c r="BD54" s="2134"/>
      <c r="BE54" s="387"/>
      <c r="BF54" s="2140" t="s">
        <v>1431</v>
      </c>
      <c r="BG54" s="2135"/>
      <c r="BH54" s="2135"/>
      <c r="BI54" s="2136"/>
      <c r="BJ54" s="2136"/>
      <c r="BK54" s="2136"/>
      <c r="BL54" s="2136"/>
      <c r="BM54" s="2136"/>
      <c r="BN54" s="2136"/>
      <c r="BO54" s="2136"/>
      <c r="BP54" s="2150" t="s">
        <v>1432</v>
      </c>
      <c r="BQ54" s="2150"/>
      <c r="BR54" s="2150"/>
      <c r="BS54" s="2132"/>
      <c r="BT54" s="2132"/>
      <c r="BU54" s="2134" t="s">
        <v>1433</v>
      </c>
      <c r="BV54" s="2134"/>
      <c r="BW54" s="2134"/>
      <c r="BX54" s="387"/>
    </row>
    <row r="55" spans="3:76" ht="15.75" customHeight="1" thickBot="1">
      <c r="C55" s="2290"/>
      <c r="D55" s="2291"/>
      <c r="E55" s="2291"/>
      <c r="F55" s="2291"/>
      <c r="G55" s="2292"/>
      <c r="H55" s="395" t="s">
        <v>1471</v>
      </c>
      <c r="I55" s="2141"/>
      <c r="J55" s="2141"/>
      <c r="K55" s="2141"/>
      <c r="L55" s="2141"/>
      <c r="M55" s="388" t="s">
        <v>1448</v>
      </c>
      <c r="N55" s="2142" t="s">
        <v>1156</v>
      </c>
      <c r="O55" s="2143"/>
      <c r="P55" s="2143"/>
      <c r="Q55" s="2131"/>
      <c r="R55" s="2131"/>
      <c r="S55" s="2131"/>
      <c r="T55" s="2131"/>
      <c r="U55" s="2131"/>
      <c r="V55" s="2131"/>
      <c r="W55" s="2131"/>
      <c r="X55" s="2131"/>
      <c r="Y55" s="2131"/>
      <c r="Z55" s="2131"/>
      <c r="AA55" s="388"/>
      <c r="AB55" s="388"/>
      <c r="AC55" s="388"/>
      <c r="AD55" s="388"/>
      <c r="AE55" s="388"/>
      <c r="AF55" s="388"/>
      <c r="AG55" s="388"/>
      <c r="AH55" s="388"/>
      <c r="AI55" s="388"/>
      <c r="AJ55" s="388"/>
      <c r="AK55" s="388"/>
      <c r="AL55" s="429"/>
      <c r="AM55" s="2138" t="s">
        <v>1156</v>
      </c>
      <c r="AN55" s="2139"/>
      <c r="AO55" s="2139"/>
      <c r="AP55" s="2131"/>
      <c r="AQ55" s="2131"/>
      <c r="AR55" s="2131"/>
      <c r="AS55" s="2131"/>
      <c r="AT55" s="2131"/>
      <c r="AU55" s="2131"/>
      <c r="AV55" s="2131"/>
      <c r="AW55" s="389"/>
      <c r="AX55" s="389"/>
      <c r="AY55" s="389"/>
      <c r="AZ55" s="389"/>
      <c r="BA55" s="389"/>
      <c r="BB55" s="389"/>
      <c r="BC55" s="389"/>
      <c r="BD55" s="389"/>
      <c r="BE55" s="406"/>
      <c r="BF55" s="2138" t="s">
        <v>1156</v>
      </c>
      <c r="BG55" s="2139"/>
      <c r="BH55" s="2139"/>
      <c r="BI55" s="2131"/>
      <c r="BJ55" s="2131"/>
      <c r="BK55" s="2131"/>
      <c r="BL55" s="2131"/>
      <c r="BM55" s="2131"/>
      <c r="BN55" s="2131"/>
      <c r="BO55" s="2131"/>
      <c r="BP55" s="390"/>
      <c r="BQ55" s="390"/>
      <c r="BR55" s="390"/>
      <c r="BS55" s="390"/>
      <c r="BT55" s="390"/>
      <c r="BU55" s="390"/>
      <c r="BV55" s="390"/>
      <c r="BW55" s="390"/>
      <c r="BX55" s="391"/>
    </row>
    <row r="56" spans="3:76" ht="18.75" customHeight="1" thickBot="1">
      <c r="C56" s="2314" t="s">
        <v>1434</v>
      </c>
      <c r="D56" s="2314"/>
      <c r="E56" s="2314"/>
      <c r="F56" s="2314"/>
      <c r="G56" s="2314"/>
      <c r="H56" s="2314"/>
      <c r="I56" s="2314"/>
      <c r="J56" s="2314"/>
      <c r="K56" s="2314"/>
      <c r="L56" s="2314"/>
      <c r="M56" s="2314"/>
      <c r="N56" s="2314"/>
      <c r="O56" s="2314"/>
      <c r="P56" s="2314"/>
      <c r="Q56" s="2314"/>
      <c r="R56" s="2314"/>
      <c r="S56" s="2314"/>
      <c r="T56" s="2314"/>
      <c r="U56" s="2314"/>
      <c r="V56" s="2314"/>
      <c r="W56" s="2314"/>
      <c r="X56" s="2314"/>
      <c r="Y56" s="2314"/>
      <c r="Z56" s="2314"/>
      <c r="AA56" s="2314"/>
      <c r="AB56" s="2314"/>
      <c r="AC56" s="2314"/>
      <c r="AD56" s="2314"/>
      <c r="AE56" s="2314"/>
      <c r="AF56" s="2314"/>
      <c r="AG56" s="2314"/>
      <c r="AH56" s="2314"/>
      <c r="AI56" s="2314"/>
      <c r="AJ56" s="2314"/>
      <c r="AK56" s="2314"/>
      <c r="AL56" s="2314"/>
      <c r="AM56" s="2314"/>
      <c r="AN56" s="2314"/>
      <c r="AO56" s="2314"/>
      <c r="AP56" s="2314"/>
      <c r="AQ56" s="2314"/>
      <c r="AR56" s="2314"/>
      <c r="AS56" s="2314"/>
      <c r="AT56" s="2314"/>
      <c r="AU56" s="2314"/>
      <c r="AV56" s="2314"/>
      <c r="AW56" s="2314"/>
      <c r="AX56" s="2314"/>
      <c r="AY56" s="2314"/>
      <c r="AZ56" s="2314"/>
      <c r="BA56" s="2314"/>
      <c r="BB56" s="2314"/>
      <c r="BC56" s="2314"/>
      <c r="BD56" s="2314"/>
      <c r="BE56" s="2314"/>
      <c r="BF56" s="2314"/>
      <c r="BG56" s="2314"/>
      <c r="BH56" s="2314"/>
      <c r="BI56" s="2314"/>
      <c r="BJ56" s="2314"/>
      <c r="BK56" s="2314"/>
      <c r="BL56" s="2314"/>
      <c r="BM56" s="2314"/>
      <c r="BN56" s="2314"/>
      <c r="BO56" s="2314"/>
      <c r="BP56" s="2314"/>
      <c r="BQ56" s="2314"/>
      <c r="BR56" s="2314"/>
      <c r="BS56" s="2314"/>
      <c r="BT56" s="2314"/>
      <c r="BU56" s="2314"/>
      <c r="BV56" s="2314"/>
      <c r="BW56" s="2314"/>
      <c r="BX56" s="2314"/>
    </row>
    <row r="57" spans="3:76" ht="20.25" customHeight="1">
      <c r="C57" s="407" t="s">
        <v>1435</v>
      </c>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8"/>
      <c r="AY57" s="408"/>
      <c r="AZ57" s="408"/>
      <c r="BA57" s="408"/>
      <c r="BB57" s="408"/>
      <c r="BC57" s="408"/>
      <c r="BD57" s="408"/>
      <c r="BE57" s="408"/>
      <c r="BF57" s="408"/>
      <c r="BG57" s="408"/>
      <c r="BH57" s="408"/>
      <c r="BI57" s="408"/>
      <c r="BJ57" s="408"/>
      <c r="BK57" s="408"/>
      <c r="BL57" s="408"/>
      <c r="BM57" s="408"/>
      <c r="BN57" s="408"/>
      <c r="BO57" s="408"/>
      <c r="BP57" s="408"/>
      <c r="BQ57" s="408"/>
      <c r="BR57" s="408"/>
      <c r="BS57" s="408"/>
      <c r="BT57" s="408"/>
      <c r="BU57" s="408"/>
      <c r="BV57" s="408"/>
      <c r="BW57" s="408"/>
      <c r="BX57" s="409"/>
    </row>
    <row r="58" spans="3:76" ht="20.25" customHeight="1">
      <c r="C58" s="410"/>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539"/>
      <c r="AF58" s="539"/>
      <c r="AG58" s="539"/>
      <c r="AH58" s="539"/>
      <c r="AI58" s="539"/>
      <c r="AJ58" s="539"/>
      <c r="AK58" s="539"/>
      <c r="AL58" s="539"/>
      <c r="AM58" s="539"/>
      <c r="AN58" s="539"/>
      <c r="AO58" s="539"/>
      <c r="AP58" s="540"/>
      <c r="AQ58" s="2285" t="s">
        <v>886</v>
      </c>
      <c r="AR58" s="2285"/>
      <c r="AS58" s="2316"/>
      <c r="AT58" s="2316"/>
      <c r="AU58" s="2316"/>
      <c r="AV58" s="2316"/>
      <c r="AW58" s="2316"/>
      <c r="AX58" s="2316"/>
      <c r="AY58" s="2316"/>
      <c r="AZ58" s="2316"/>
      <c r="BA58" s="2316"/>
      <c r="BB58" s="2315" t="s">
        <v>1436</v>
      </c>
      <c r="BC58" s="2315"/>
      <c r="BD58" s="2315"/>
      <c r="BE58" s="2315"/>
      <c r="BF58" s="2316"/>
      <c r="BG58" s="2316"/>
      <c r="BH58" s="2316"/>
      <c r="BI58" s="2316"/>
      <c r="BJ58" s="2316"/>
      <c r="BK58" s="2316"/>
      <c r="BL58" s="2316"/>
      <c r="BM58" s="2316"/>
      <c r="BN58" s="2316"/>
      <c r="BO58" s="2316"/>
      <c r="BP58" s="2316"/>
      <c r="BQ58" s="2315" t="s">
        <v>1437</v>
      </c>
      <c r="BR58" s="2315"/>
      <c r="BS58" s="2315"/>
      <c r="BT58" s="2274"/>
      <c r="BU58" s="2274"/>
      <c r="BV58" s="2274"/>
      <c r="BW58" s="344" t="s">
        <v>1448</v>
      </c>
      <c r="BX58" s="411"/>
    </row>
    <row r="59" spans="3:76" ht="3.75" customHeight="1" thickBot="1">
      <c r="C59" s="412"/>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413"/>
      <c r="BA59" s="413"/>
      <c r="BB59" s="413"/>
      <c r="BC59" s="413"/>
      <c r="BD59" s="413"/>
      <c r="BE59" s="413"/>
      <c r="BF59" s="414"/>
      <c r="BG59" s="414"/>
      <c r="BH59" s="414"/>
      <c r="BI59" s="414"/>
      <c r="BJ59" s="414"/>
      <c r="BK59" s="414"/>
      <c r="BL59" s="414"/>
      <c r="BM59" s="414"/>
      <c r="BN59" s="414"/>
      <c r="BO59" s="414"/>
      <c r="BP59" s="414"/>
      <c r="BQ59" s="413"/>
      <c r="BR59" s="413"/>
      <c r="BS59" s="413"/>
      <c r="BT59" s="413"/>
      <c r="BU59" s="413"/>
      <c r="BV59" s="413"/>
      <c r="BW59" s="413"/>
      <c r="BX59" s="415"/>
    </row>
    <row r="60" spans="53:95" ht="24" customHeight="1">
      <c r="BA60" s="2318" t="s">
        <v>1774</v>
      </c>
      <c r="BB60" s="2318"/>
      <c r="BC60" s="2318"/>
      <c r="BD60" s="2318"/>
      <c r="BE60" s="2318"/>
      <c r="BF60" s="2318"/>
      <c r="BG60" s="2318"/>
      <c r="BH60" s="2318"/>
      <c r="BI60" s="2318"/>
      <c r="BJ60" s="2318"/>
      <c r="BK60" s="2318"/>
      <c r="BL60" s="2318"/>
      <c r="BM60" s="2318"/>
      <c r="BN60" s="2318"/>
      <c r="BO60" s="2318"/>
      <c r="BP60" s="2318"/>
      <c r="BQ60" s="2318"/>
      <c r="BR60" s="2318"/>
      <c r="BS60" s="2318"/>
      <c r="BT60" s="2318"/>
      <c r="BU60" s="2318"/>
      <c r="BV60" s="2318"/>
      <c r="BW60" s="2318"/>
      <c r="BX60" s="517"/>
      <c r="BY60" s="517"/>
      <c r="BZ60" s="517"/>
      <c r="CA60" s="517"/>
      <c r="CB60" s="517"/>
      <c r="CC60" s="517"/>
      <c r="CD60" s="517"/>
      <c r="CE60" s="517"/>
      <c r="CF60" s="517"/>
      <c r="CG60" s="517"/>
      <c r="CH60" s="517"/>
      <c r="CI60" s="517"/>
      <c r="CJ60" s="517"/>
      <c r="CK60" s="517"/>
      <c r="CL60" s="517"/>
      <c r="CM60" s="517"/>
      <c r="CN60" s="517"/>
      <c r="CO60" s="517"/>
      <c r="CP60" s="517"/>
      <c r="CQ60" s="517"/>
    </row>
    <row r="61" spans="61:75" ht="13.5">
      <c r="BI61" s="2317"/>
      <c r="BJ61" s="2317"/>
      <c r="BK61" s="2317"/>
      <c r="BL61" s="2317"/>
      <c r="BM61" s="2317"/>
      <c r="BN61" s="2317"/>
      <c r="BO61" s="2317"/>
      <c r="BP61" s="2317"/>
      <c r="BQ61" s="2317"/>
      <c r="BR61" s="2317"/>
      <c r="BS61" s="2317"/>
      <c r="BT61" s="2317"/>
      <c r="BU61" s="2317"/>
      <c r="BV61" s="2317"/>
      <c r="BW61" s="2317"/>
    </row>
    <row r="111" spans="116:120" ht="21.75" customHeight="1">
      <c r="DL111" s="435"/>
      <c r="DM111" s="435" t="s">
        <v>1472</v>
      </c>
      <c r="DN111" s="2173" t="s">
        <v>1473</v>
      </c>
      <c r="DO111" s="2173"/>
      <c r="DP111" s="435" t="s">
        <v>1474</v>
      </c>
    </row>
    <row r="112" spans="116:120" ht="45.75" customHeight="1">
      <c r="DL112" s="2311" t="s">
        <v>1338</v>
      </c>
      <c r="DM112" s="2219" t="s">
        <v>1475</v>
      </c>
      <c r="DN112" s="2278" t="s">
        <v>1476</v>
      </c>
      <c r="DO112" s="2278"/>
      <c r="DP112" s="437" t="s">
        <v>1648</v>
      </c>
    </row>
    <row r="113" spans="116:120" ht="43.5" customHeight="1">
      <c r="DL113" s="2312"/>
      <c r="DM113" s="2219"/>
      <c r="DN113" s="2278" t="s">
        <v>1477</v>
      </c>
      <c r="DO113" s="2278"/>
      <c r="DP113" s="437" t="s">
        <v>1645</v>
      </c>
    </row>
    <row r="114" spans="116:120" ht="32.25" customHeight="1">
      <c r="DL114" s="2312"/>
      <c r="DM114" s="2219"/>
      <c r="DN114" s="2278" t="s">
        <v>1478</v>
      </c>
      <c r="DO114" s="2278"/>
      <c r="DP114" s="437" t="s">
        <v>1666</v>
      </c>
    </row>
    <row r="115" spans="116:139" ht="25.5" customHeight="1">
      <c r="DL115" s="2312"/>
      <c r="DM115" s="2219"/>
      <c r="DN115" s="2276" t="s">
        <v>979</v>
      </c>
      <c r="DO115" s="2277"/>
      <c r="DP115" s="437" t="s">
        <v>1646</v>
      </c>
      <c r="EE115" s="423"/>
      <c r="EF115" s="424"/>
      <c r="EG115" s="2276" t="s">
        <v>1479</v>
      </c>
      <c r="EH115" s="2277"/>
      <c r="EI115" s="418" t="s">
        <v>1480</v>
      </c>
    </row>
    <row r="116" spans="116:120" ht="28.5" customHeight="1">
      <c r="DL116" s="2312"/>
      <c r="DM116" s="2219"/>
      <c r="DN116" s="2278" t="s">
        <v>1507</v>
      </c>
      <c r="DO116" s="2278"/>
      <c r="DP116" s="437" t="s">
        <v>1644</v>
      </c>
    </row>
    <row r="117" spans="116:120" ht="23.25" customHeight="1">
      <c r="DL117" s="2312"/>
      <c r="DM117" s="2311" t="s">
        <v>1481</v>
      </c>
      <c r="DN117" s="2278" t="s">
        <v>1482</v>
      </c>
      <c r="DO117" s="2278"/>
      <c r="DP117" s="511" t="s">
        <v>1636</v>
      </c>
    </row>
    <row r="118" spans="116:120" ht="22.5" customHeight="1">
      <c r="DL118" s="2312"/>
      <c r="DM118" s="2312"/>
      <c r="DN118" s="2278" t="s">
        <v>1483</v>
      </c>
      <c r="DO118" s="2278"/>
      <c r="DP118" s="511" t="s">
        <v>1484</v>
      </c>
    </row>
    <row r="119" spans="116:120" ht="22.5" customHeight="1">
      <c r="DL119" s="2312"/>
      <c r="DM119" s="2312"/>
      <c r="DN119" s="2278" t="s">
        <v>1485</v>
      </c>
      <c r="DO119" s="2278"/>
      <c r="DP119" s="511" t="s">
        <v>1486</v>
      </c>
    </row>
    <row r="120" spans="116:120" ht="22.5" customHeight="1">
      <c r="DL120" s="2312"/>
      <c r="DM120" s="2312"/>
      <c r="DN120" s="2278" t="s">
        <v>1487</v>
      </c>
      <c r="DO120" s="2278"/>
      <c r="DP120" s="511" t="s">
        <v>1488</v>
      </c>
    </row>
    <row r="121" spans="116:120" ht="22.5" customHeight="1">
      <c r="DL121" s="2313"/>
      <c r="DM121" s="2313"/>
      <c r="DN121" s="2276" t="s">
        <v>1612</v>
      </c>
      <c r="DO121" s="2277"/>
      <c r="DP121" s="511" t="s">
        <v>1642</v>
      </c>
    </row>
    <row r="122" spans="116:120" ht="34.5" customHeight="1">
      <c r="DL122" s="2173" t="s">
        <v>1225</v>
      </c>
      <c r="DM122" s="2173" t="s">
        <v>1489</v>
      </c>
      <c r="DN122" s="2308" t="s">
        <v>1490</v>
      </c>
      <c r="DO122" s="2308"/>
      <c r="DP122" s="436" t="s">
        <v>1638</v>
      </c>
    </row>
    <row r="123" spans="116:120" ht="58.5" customHeight="1">
      <c r="DL123" s="2173"/>
      <c r="DM123" s="2173"/>
      <c r="DN123" s="2308" t="s">
        <v>1491</v>
      </c>
      <c r="DO123" s="2308"/>
      <c r="DP123" s="436" t="s">
        <v>1667</v>
      </c>
    </row>
    <row r="124" spans="116:120" ht="29.25" customHeight="1">
      <c r="DL124" s="2173"/>
      <c r="DM124" s="510" t="s">
        <v>1492</v>
      </c>
      <c r="DN124" s="2308" t="s">
        <v>1493</v>
      </c>
      <c r="DO124" s="2308"/>
      <c r="DP124" s="436" t="s">
        <v>1652</v>
      </c>
    </row>
    <row r="125" spans="116:120" ht="29.25" customHeight="1">
      <c r="DL125" s="2173"/>
      <c r="DM125" s="510" t="s">
        <v>1481</v>
      </c>
      <c r="DN125" s="2308" t="s">
        <v>1604</v>
      </c>
      <c r="DO125" s="2308"/>
      <c r="DP125" s="436" t="s">
        <v>1640</v>
      </c>
    </row>
    <row r="126" spans="116:120" ht="27.75" customHeight="1">
      <c r="DL126" s="2173"/>
      <c r="DM126" s="2173" t="s">
        <v>1528</v>
      </c>
      <c r="DN126" s="2309" t="s">
        <v>1654</v>
      </c>
      <c r="DO126" s="2310"/>
      <c r="DP126" s="436" t="s">
        <v>1674</v>
      </c>
    </row>
    <row r="127" spans="116:120" ht="25.5" customHeight="1">
      <c r="DL127" s="2173"/>
      <c r="DM127" s="2173"/>
      <c r="DN127" s="2308" t="s">
        <v>1494</v>
      </c>
      <c r="DO127" s="2308"/>
      <c r="DP127" s="436" t="s">
        <v>1495</v>
      </c>
    </row>
    <row r="155" spans="134:136" ht="13.5">
      <c r="ED155" t="s">
        <v>1498</v>
      </c>
      <c r="EE155" t="s">
        <v>1499</v>
      </c>
      <c r="EF155" t="s">
        <v>1500</v>
      </c>
    </row>
    <row r="156" spans="134:136" ht="13.5">
      <c r="ED156" t="s">
        <v>1501</v>
      </c>
      <c r="EE156" t="s">
        <v>1503</v>
      </c>
      <c r="EF156" t="s">
        <v>1505</v>
      </c>
    </row>
    <row r="157" spans="134:136" ht="13.5">
      <c r="ED157" t="s">
        <v>1502</v>
      </c>
      <c r="EE157" t="s">
        <v>1504</v>
      </c>
      <c r="EF157" t="s">
        <v>1506</v>
      </c>
    </row>
  </sheetData>
  <sheetProtection/>
  <mergeCells count="268">
    <mergeCell ref="U49:W49"/>
    <mergeCell ref="AZ50:BE50"/>
    <mergeCell ref="BP54:BR54"/>
    <mergeCell ref="AM44:AU48"/>
    <mergeCell ref="AV44:BE48"/>
    <mergeCell ref="AU50:AW50"/>
    <mergeCell ref="BF50:BH51"/>
    <mergeCell ref="BI53:BO53"/>
    <mergeCell ref="BF53:BH53"/>
    <mergeCell ref="AU49:BA49"/>
    <mergeCell ref="BF55:BH55"/>
    <mergeCell ref="C44:G48"/>
    <mergeCell ref="H44:P48"/>
    <mergeCell ref="Q44:AA48"/>
    <mergeCell ref="AB44:AL48"/>
    <mergeCell ref="T50:U50"/>
    <mergeCell ref="X50:Z50"/>
    <mergeCell ref="AC50:AG50"/>
    <mergeCell ref="AM50:AO51"/>
    <mergeCell ref="I51:M51"/>
    <mergeCell ref="BI61:BW61"/>
    <mergeCell ref="DM117:DM121"/>
    <mergeCell ref="BA60:BW60"/>
    <mergeCell ref="C49:G55"/>
    <mergeCell ref="H49:M49"/>
    <mergeCell ref="BG44:BK44"/>
    <mergeCell ref="BH45:BJ45"/>
    <mergeCell ref="BM45:BO45"/>
    <mergeCell ref="X49:AD49"/>
    <mergeCell ref="AS49:AT49"/>
    <mergeCell ref="C56:BX56"/>
    <mergeCell ref="BB58:BE58"/>
    <mergeCell ref="BF58:BP58"/>
    <mergeCell ref="BQ58:BS58"/>
    <mergeCell ref="BT58:BV58"/>
    <mergeCell ref="AS58:BA58"/>
    <mergeCell ref="AQ58:AR58"/>
    <mergeCell ref="DN120:DO120"/>
    <mergeCell ref="DN122:DO122"/>
    <mergeCell ref="DN123:DO123"/>
    <mergeCell ref="DN124:DO124"/>
    <mergeCell ref="DN121:DO121"/>
    <mergeCell ref="DL112:DL121"/>
    <mergeCell ref="DN112:DO112"/>
    <mergeCell ref="DN113:DO113"/>
    <mergeCell ref="DN114:DO114"/>
    <mergeCell ref="DN127:DO127"/>
    <mergeCell ref="DM112:DM116"/>
    <mergeCell ref="DL122:DL127"/>
    <mergeCell ref="DM122:DM123"/>
    <mergeCell ref="DM126:DM127"/>
    <mergeCell ref="DN126:DO126"/>
    <mergeCell ref="DN117:DO117"/>
    <mergeCell ref="DN125:DO125"/>
    <mergeCell ref="DN118:DO118"/>
    <mergeCell ref="DN119:DO119"/>
    <mergeCell ref="C8:G11"/>
    <mergeCell ref="H8:Q11"/>
    <mergeCell ref="AF8:AL11"/>
    <mergeCell ref="AM8:AR11"/>
    <mergeCell ref="BC8:BE11"/>
    <mergeCell ref="BG8:BG9"/>
    <mergeCell ref="AS9:BB10"/>
    <mergeCell ref="C2:BW3"/>
    <mergeCell ref="D6:H6"/>
    <mergeCell ref="I6:V6"/>
    <mergeCell ref="AA6:AC6"/>
    <mergeCell ref="BD6:BG6"/>
    <mergeCell ref="BH6:BR6"/>
    <mergeCell ref="EG115:EH115"/>
    <mergeCell ref="DN116:DO116"/>
    <mergeCell ref="DN115:DO115"/>
    <mergeCell ref="BX10:BX11"/>
    <mergeCell ref="BH8:BI9"/>
    <mergeCell ref="BK8:BK9"/>
    <mergeCell ref="BL8:BM9"/>
    <mergeCell ref="BN8:BN9"/>
    <mergeCell ref="DN111:DO111"/>
    <mergeCell ref="BO8:BV9"/>
    <mergeCell ref="BW8:BW9"/>
    <mergeCell ref="BL10:BM11"/>
    <mergeCell ref="BX8:BX9"/>
    <mergeCell ref="AF15:AL15"/>
    <mergeCell ref="R9:AE10"/>
    <mergeCell ref="AF14:AL14"/>
    <mergeCell ref="BN10:BN11"/>
    <mergeCell ref="BO10:BV11"/>
    <mergeCell ref="BW10:BW11"/>
    <mergeCell ref="T14:Y14"/>
    <mergeCell ref="Z14:AE14"/>
    <mergeCell ref="C15:G15"/>
    <mergeCell ref="T15:Y15"/>
    <mergeCell ref="Z15:AA15"/>
    <mergeCell ref="AB15:AC15"/>
    <mergeCell ref="AD15:AE15"/>
    <mergeCell ref="AX12:BE12"/>
    <mergeCell ref="H15:M15"/>
    <mergeCell ref="N15:S15"/>
    <mergeCell ref="BF12:BX15"/>
    <mergeCell ref="C13:G13"/>
    <mergeCell ref="H13:AL13"/>
    <mergeCell ref="AM13:BE13"/>
    <mergeCell ref="C14:G14"/>
    <mergeCell ref="H14:M14"/>
    <mergeCell ref="N14:S14"/>
    <mergeCell ref="C12:G12"/>
    <mergeCell ref="H12:U12"/>
    <mergeCell ref="V12:X12"/>
    <mergeCell ref="Y12:AL12"/>
    <mergeCell ref="AM12:AT12"/>
    <mergeCell ref="AU12:AW12"/>
    <mergeCell ref="AM14:AR14"/>
    <mergeCell ref="AS14:AX14"/>
    <mergeCell ref="AY14:BE14"/>
    <mergeCell ref="AT15:AV15"/>
    <mergeCell ref="C16:G19"/>
    <mergeCell ref="H16:M19"/>
    <mergeCell ref="N16:S19"/>
    <mergeCell ref="T16:Y19"/>
    <mergeCell ref="Z16:AE19"/>
    <mergeCell ref="AY16:BE19"/>
    <mergeCell ref="O22:AJ22"/>
    <mergeCell ref="AO22:AR22"/>
    <mergeCell ref="AT22:AV22"/>
    <mergeCell ref="AW22:BC22"/>
    <mergeCell ref="AM15:AR15"/>
    <mergeCell ref="AW15:AX15"/>
    <mergeCell ref="AY15:BE15"/>
    <mergeCell ref="AF16:AL19"/>
    <mergeCell ref="AM16:AR19"/>
    <mergeCell ref="AS16:AX19"/>
    <mergeCell ref="BF16:BX19"/>
    <mergeCell ref="C20:G22"/>
    <mergeCell ref="H20:M22"/>
    <mergeCell ref="N20:AL21"/>
    <mergeCell ref="AM20:BE20"/>
    <mergeCell ref="BF20:BX22"/>
    <mergeCell ref="AO21:AR21"/>
    <mergeCell ref="AT21:AV21"/>
    <mergeCell ref="AX21:AZ21"/>
    <mergeCell ref="BB21:BD21"/>
    <mergeCell ref="BF23:BX25"/>
    <mergeCell ref="Q24:T24"/>
    <mergeCell ref="V24:Y24"/>
    <mergeCell ref="AA24:AD24"/>
    <mergeCell ref="AO24:BD24"/>
    <mergeCell ref="Q25:T25"/>
    <mergeCell ref="V25:Y25"/>
    <mergeCell ref="AA25:AD25"/>
    <mergeCell ref="AO25:AQ25"/>
    <mergeCell ref="AR25:BC25"/>
    <mergeCell ref="BF26:BX31"/>
    <mergeCell ref="P29:V29"/>
    <mergeCell ref="X29:AD29"/>
    <mergeCell ref="X30:Z30"/>
    <mergeCell ref="AB30:AJ30"/>
    <mergeCell ref="P30:V30"/>
    <mergeCell ref="P31:V31"/>
    <mergeCell ref="AB31:AJ31"/>
    <mergeCell ref="C26:G31"/>
    <mergeCell ref="H26:M31"/>
    <mergeCell ref="N26:AU28"/>
    <mergeCell ref="C23:G25"/>
    <mergeCell ref="H23:M25"/>
    <mergeCell ref="AF23:AL25"/>
    <mergeCell ref="AO23:BD23"/>
    <mergeCell ref="AT42:AW42"/>
    <mergeCell ref="AT43:AW43"/>
    <mergeCell ref="I33:M34"/>
    <mergeCell ref="I38:P38"/>
    <mergeCell ref="R39:X39"/>
    <mergeCell ref="AC39:AI39"/>
    <mergeCell ref="AO39:AQ39"/>
    <mergeCell ref="I41:M41"/>
    <mergeCell ref="I42:M42"/>
    <mergeCell ref="I43:M43"/>
    <mergeCell ref="O43:W43"/>
    <mergeCell ref="Z43:AH43"/>
    <mergeCell ref="AO43:AR43"/>
    <mergeCell ref="O42:W42"/>
    <mergeCell ref="Z42:AH42"/>
    <mergeCell ref="AO42:AR42"/>
    <mergeCell ref="AO40:AQ40"/>
    <mergeCell ref="I40:M40"/>
    <mergeCell ref="O40:W40"/>
    <mergeCell ref="Z40:AH40"/>
    <mergeCell ref="C32:G36"/>
    <mergeCell ref="I32:M32"/>
    <mergeCell ref="C37:G39"/>
    <mergeCell ref="I37:O37"/>
    <mergeCell ref="R37:X37"/>
    <mergeCell ref="AC37:AI37"/>
    <mergeCell ref="C40:G43"/>
    <mergeCell ref="O41:W41"/>
    <mergeCell ref="BG37:BK37"/>
    <mergeCell ref="R38:Z38"/>
    <mergeCell ref="AC38:AJ38"/>
    <mergeCell ref="AO38:AW38"/>
    <mergeCell ref="AS40:AU40"/>
    <mergeCell ref="BH38:BL38"/>
    <mergeCell ref="Z41:AH41"/>
    <mergeCell ref="AO37:AW37"/>
    <mergeCell ref="P34:X34"/>
    <mergeCell ref="P35:X35"/>
    <mergeCell ref="AO33:AV33"/>
    <mergeCell ref="AO34:AV34"/>
    <mergeCell ref="AO35:AV35"/>
    <mergeCell ref="BF32:BX36"/>
    <mergeCell ref="AA32:AE32"/>
    <mergeCell ref="O32:S32"/>
    <mergeCell ref="AY32:BE43"/>
    <mergeCell ref="I39:O39"/>
    <mergeCell ref="BU54:BW54"/>
    <mergeCell ref="AQ50:AR50"/>
    <mergeCell ref="BO49:BU49"/>
    <mergeCell ref="BF49:BL49"/>
    <mergeCell ref="BS50:BX50"/>
    <mergeCell ref="BM49:BN49"/>
    <mergeCell ref="BS51:BU51"/>
    <mergeCell ref="BI52:BO52"/>
    <mergeCell ref="BF54:BH54"/>
    <mergeCell ref="BI54:BO54"/>
    <mergeCell ref="I35:M36"/>
    <mergeCell ref="P33:X33"/>
    <mergeCell ref="BP52:BX52"/>
    <mergeCell ref="BJ50:BK50"/>
    <mergeCell ref="BF52:BH52"/>
    <mergeCell ref="BS54:BT54"/>
    <mergeCell ref="BJ51:BO51"/>
    <mergeCell ref="I50:M50"/>
    <mergeCell ref="N50:R51"/>
    <mergeCell ref="BN50:BP50"/>
    <mergeCell ref="T51:Y51"/>
    <mergeCell ref="AC51:AE51"/>
    <mergeCell ref="AQ51:AV51"/>
    <mergeCell ref="I53:M53"/>
    <mergeCell ref="N53:P53"/>
    <mergeCell ref="Q53:Z53"/>
    <mergeCell ref="AM53:AO53"/>
    <mergeCell ref="AP53:AV53"/>
    <mergeCell ref="N52:P52"/>
    <mergeCell ref="I52:M52"/>
    <mergeCell ref="AW52:BE52"/>
    <mergeCell ref="I54:L54"/>
    <mergeCell ref="N54:P54"/>
    <mergeCell ref="Q54:Z54"/>
    <mergeCell ref="AB54:AD54"/>
    <mergeCell ref="AF54:AG54"/>
    <mergeCell ref="AW54:AY54"/>
    <mergeCell ref="Q52:Z52"/>
    <mergeCell ref="AM52:AO52"/>
    <mergeCell ref="Q55:Z55"/>
    <mergeCell ref="AM55:AO55"/>
    <mergeCell ref="AP55:AV55"/>
    <mergeCell ref="AM54:AO54"/>
    <mergeCell ref="AP54:AV54"/>
    <mergeCell ref="I55:L55"/>
    <mergeCell ref="N55:P55"/>
    <mergeCell ref="AA33:AE33"/>
    <mergeCell ref="AA34:AJ34"/>
    <mergeCell ref="AA35:AJ35"/>
    <mergeCell ref="BI55:BO55"/>
    <mergeCell ref="AZ54:BA54"/>
    <mergeCell ref="AH54:AJ54"/>
    <mergeCell ref="BB54:BD54"/>
    <mergeCell ref="AZ51:BB51"/>
    <mergeCell ref="AP52:AV52"/>
    <mergeCell ref="AR39:AW39"/>
  </mergeCells>
  <dataValidations count="8">
    <dataValidation type="list" allowBlank="1" showInputMessage="1" showErrorMessage="1" sqref="R11:AE11 AD8:AE8">
      <formula1>$DP$4:$DP$6</formula1>
    </dataValidation>
    <dataValidation type="list" allowBlank="1" showInputMessage="1" sqref="Q25:T25 AA25:AD25 V25:Y25">
      <formula1>$DD$11:$DD$13</formula1>
    </dataValidation>
    <dataValidation type="list" allowBlank="1" showInputMessage="1" sqref="N16:S19">
      <formula1>$DS$4:$DS$5</formula1>
    </dataValidation>
    <dataValidation type="list" allowBlank="1" showInputMessage="1" sqref="T16:Y19">
      <formula1>$DT$4:$DT$5</formula1>
    </dataValidation>
    <dataValidation type="list" allowBlank="1" showInputMessage="1" sqref="Z16:AE19">
      <formula1>$DU$4:$DU$5</formula1>
    </dataValidation>
    <dataValidation type="list" allowBlank="1" showInputMessage="1" sqref="AF16:AL19">
      <formula1>$DV$4:$DV$5</formula1>
    </dataValidation>
    <dataValidation type="list" allowBlank="1" showInputMessage="1" sqref="Q24:T24 V24:Y24 AA24:AD24">
      <formula1>$CU$11:$CU$15</formula1>
    </dataValidation>
    <dataValidation type="list" allowBlank="1" showInputMessage="1" sqref="R9:AE10 AS9:BB10">
      <formula1>$DP$4:$DP$6</formula1>
    </dataValidation>
  </dataValidations>
  <printOptions/>
  <pageMargins left="0.7086614173228347" right="0.15748031496062992" top="0.31496062992125984" bottom="0.15748031496062992" header="0.31496062992125984" footer="0.31496062992125984"/>
  <pageSetup fitToHeight="1" fitToWidth="1" horizontalDpi="600" verticalDpi="600" orientation="landscape" paperSize="9" scale="67" r:id="rId4"/>
  <headerFooter alignWithMargins="0">
    <oddHeader>&amp;C
</oddHeader>
  </headerFooter>
  <drawing r:id="rId3"/>
  <legacyDrawing r:id="rId2"/>
</worksheet>
</file>

<file path=xl/worksheets/sheet7.xml><?xml version="1.0" encoding="utf-8"?>
<worksheet xmlns="http://schemas.openxmlformats.org/spreadsheetml/2006/main" xmlns:r="http://schemas.openxmlformats.org/officeDocument/2006/relationships">
  <sheetPr codeName="Sheet6"/>
  <dimension ref="C7:J20"/>
  <sheetViews>
    <sheetView zoomScalePageLayoutView="0" workbookViewId="0" topLeftCell="A1">
      <selection activeCell="D7" sqref="D7:I8"/>
    </sheetView>
  </sheetViews>
  <sheetFormatPr defaultColWidth="9.00390625" defaultRowHeight="13.5"/>
  <cols>
    <col min="1" max="1" width="9.00390625" style="161" customWidth="1"/>
    <col min="2" max="2" width="16.25390625" style="161" customWidth="1"/>
    <col min="3" max="3" width="2.375" style="161" customWidth="1"/>
    <col min="4" max="4" width="11.75390625" style="161" customWidth="1"/>
    <col min="5" max="5" width="15.125" style="161" customWidth="1"/>
    <col min="6" max="6" width="9.00390625" style="161" customWidth="1"/>
    <col min="7" max="7" width="4.75390625" style="161" customWidth="1"/>
    <col min="8" max="9" width="9.00390625" style="161" customWidth="1"/>
    <col min="10" max="10" width="2.375" style="161" customWidth="1"/>
    <col min="11" max="11" width="1.75390625" style="161" customWidth="1"/>
    <col min="12" max="16384" width="9.00390625" style="161" customWidth="1"/>
  </cols>
  <sheetData>
    <row r="7" spans="3:10" ht="13.5">
      <c r="C7" s="160"/>
      <c r="D7" s="2328" t="s">
        <v>705</v>
      </c>
      <c r="E7" s="2328"/>
      <c r="F7" s="2328"/>
      <c r="G7" s="2328"/>
      <c r="H7" s="2328"/>
      <c r="I7" s="2328"/>
      <c r="J7" s="160"/>
    </row>
    <row r="8" spans="3:10" ht="13.5">
      <c r="C8" s="160"/>
      <c r="D8" s="2328"/>
      <c r="E8" s="2328"/>
      <c r="F8" s="2328"/>
      <c r="G8" s="2328"/>
      <c r="H8" s="2328"/>
      <c r="I8" s="2328"/>
      <c r="J8" s="160"/>
    </row>
    <row r="9" spans="3:10" ht="13.5">
      <c r="C9" s="160"/>
      <c r="D9" s="45"/>
      <c r="E9" s="45"/>
      <c r="F9" s="45"/>
      <c r="G9" s="45"/>
      <c r="H9" s="45"/>
      <c r="I9" s="45"/>
      <c r="J9" s="160"/>
    </row>
    <row r="10" spans="3:10" ht="24.75" customHeight="1">
      <c r="C10" s="160"/>
      <c r="D10" s="45"/>
      <c r="E10" s="45">
        <v>0</v>
      </c>
      <c r="F10" s="45"/>
      <c r="G10" s="162"/>
      <c r="H10" s="45"/>
      <c r="I10" s="45"/>
      <c r="J10" s="160"/>
    </row>
    <row r="11" spans="3:10" ht="24.75" customHeight="1">
      <c r="C11" s="160"/>
      <c r="D11" s="45"/>
      <c r="E11" s="45"/>
      <c r="F11" s="45"/>
      <c r="G11" s="163"/>
      <c r="H11" s="45"/>
      <c r="I11" s="45"/>
      <c r="J11" s="160"/>
    </row>
    <row r="12" spans="3:10" ht="24.75" customHeight="1">
      <c r="C12" s="160"/>
      <c r="D12" s="45"/>
      <c r="E12" s="45"/>
      <c r="F12" s="45"/>
      <c r="G12" s="162"/>
      <c r="H12" s="45"/>
      <c r="I12" s="45"/>
      <c r="J12" s="160"/>
    </row>
    <row r="13" spans="3:10" ht="24.75" customHeight="1">
      <c r="C13" s="160"/>
      <c r="D13" s="45"/>
      <c r="E13" s="45"/>
      <c r="F13" s="45"/>
      <c r="G13" s="163"/>
      <c r="H13" s="45"/>
      <c r="I13" s="45"/>
      <c r="J13" s="160"/>
    </row>
    <row r="14" spans="3:10" ht="24.75" customHeight="1">
      <c r="C14" s="160"/>
      <c r="D14" s="45"/>
      <c r="E14" s="45"/>
      <c r="F14" s="45"/>
      <c r="G14" s="162"/>
      <c r="H14" s="45"/>
      <c r="I14" s="45"/>
      <c r="J14" s="160"/>
    </row>
    <row r="15" spans="3:10" ht="24.75" customHeight="1">
      <c r="C15" s="160"/>
      <c r="D15" s="45"/>
      <c r="E15" s="45"/>
      <c r="F15" s="45"/>
      <c r="G15" s="163"/>
      <c r="H15" s="45"/>
      <c r="I15" s="45"/>
      <c r="J15" s="160"/>
    </row>
    <row r="16" spans="3:10" ht="24.75" customHeight="1">
      <c r="C16" s="160"/>
      <c r="D16" s="45"/>
      <c r="E16" s="45"/>
      <c r="F16" s="45"/>
      <c r="G16" s="162"/>
      <c r="H16" s="45"/>
      <c r="I16" s="45"/>
      <c r="J16" s="160"/>
    </row>
    <row r="17" spans="3:10" ht="24.75" customHeight="1">
      <c r="C17" s="160"/>
      <c r="D17" s="45"/>
      <c r="E17" s="45"/>
      <c r="F17" s="45"/>
      <c r="G17" s="163"/>
      <c r="H17" s="45"/>
      <c r="I17" s="45"/>
      <c r="J17" s="160"/>
    </row>
    <row r="18" spans="3:10" ht="24.75" customHeight="1">
      <c r="C18" s="160"/>
      <c r="D18" s="45"/>
      <c r="E18" s="45"/>
      <c r="F18" s="45"/>
      <c r="G18" s="162"/>
      <c r="H18" s="45"/>
      <c r="I18" s="45"/>
      <c r="J18" s="160"/>
    </row>
    <row r="19" spans="3:10" ht="24.75" customHeight="1">
      <c r="C19" s="160"/>
      <c r="D19" s="45"/>
      <c r="E19" s="45"/>
      <c r="F19" s="45"/>
      <c r="G19" s="164"/>
      <c r="H19" s="45"/>
      <c r="I19" s="45"/>
      <c r="J19" s="160"/>
    </row>
    <row r="20" spans="3:10" ht="13.5">
      <c r="C20" s="160"/>
      <c r="D20" s="160"/>
      <c r="E20" s="160"/>
      <c r="F20" s="160"/>
      <c r="G20" s="160"/>
      <c r="H20" s="160"/>
      <c r="I20" s="160"/>
      <c r="J20" s="160"/>
    </row>
  </sheetData>
  <sheetProtection/>
  <mergeCells count="1">
    <mergeCell ref="D7:I8"/>
  </mergeCells>
  <printOptions/>
  <pageMargins left="0.7" right="0.7" top="0.75" bottom="0.75" header="0.3" footer="0.3"/>
  <pageSetup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sheetPr codeName="Sheet9"/>
  <dimension ref="B1:AC110"/>
  <sheetViews>
    <sheetView zoomScalePageLayoutView="0" workbookViewId="0" topLeftCell="A1">
      <selection activeCell="G23" sqref="G23:G31"/>
    </sheetView>
  </sheetViews>
  <sheetFormatPr defaultColWidth="9.00390625" defaultRowHeight="13.5"/>
  <cols>
    <col min="2" max="2" width="31.125" style="0" customWidth="1"/>
    <col min="3" max="3" width="16.75390625" style="0" customWidth="1"/>
    <col min="4" max="4" width="19.50390625" style="0" customWidth="1"/>
    <col min="5" max="5" width="20.125" style="575" customWidth="1"/>
    <col min="6" max="6" width="25.375" style="0" bestFit="1" customWidth="1"/>
    <col min="7" max="7" width="22.25390625" style="575" customWidth="1"/>
    <col min="8" max="8" width="15.625" style="575" bestFit="1" customWidth="1"/>
    <col min="9" max="9" width="13.375" style="0" bestFit="1" customWidth="1"/>
    <col min="10" max="10" width="13.00390625" style="0" bestFit="1" customWidth="1"/>
    <col min="11" max="11" width="15.875" style="0" bestFit="1" customWidth="1"/>
    <col min="12" max="12" width="13.00390625" style="0" customWidth="1"/>
    <col min="13" max="13" width="22.00390625" style="0" bestFit="1" customWidth="1"/>
    <col min="15" max="15" width="18.375" style="0" bestFit="1" customWidth="1"/>
    <col min="16" max="16" width="21.875" style="0" bestFit="1" customWidth="1"/>
    <col min="18" max="18" width="18.375" style="0" customWidth="1"/>
    <col min="20" max="20" width="25.75390625" style="0" bestFit="1" customWidth="1"/>
    <col min="21" max="23" width="6.75390625" style="0" bestFit="1" customWidth="1"/>
    <col min="24" max="24" width="3.75390625" style="0" customWidth="1"/>
    <col min="25" max="27" width="6.75390625" style="0" bestFit="1" customWidth="1"/>
    <col min="28" max="28" width="3.75390625" style="0" customWidth="1"/>
    <col min="29" max="29" width="68.25390625" style="0" bestFit="1" customWidth="1"/>
  </cols>
  <sheetData>
    <row r="1" spans="2:8" ht="13.5">
      <c r="B1" t="s">
        <v>1704</v>
      </c>
      <c r="E1"/>
      <c r="G1"/>
      <c r="H1"/>
    </row>
    <row r="2" spans="5:8" ht="13.5">
      <c r="E2"/>
      <c r="G2"/>
      <c r="H2"/>
    </row>
    <row r="3" spans="2:19" ht="13.5">
      <c r="B3" s="549" t="s">
        <v>1710</v>
      </c>
      <c r="C3" s="550" t="s">
        <v>1711</v>
      </c>
      <c r="D3" s="552" t="s">
        <v>1712</v>
      </c>
      <c r="E3" s="554" t="s">
        <v>1713</v>
      </c>
      <c r="F3" s="553" t="s">
        <v>1714</v>
      </c>
      <c r="G3" s="482" t="s">
        <v>1716</v>
      </c>
      <c r="H3" s="558" t="s">
        <v>1732</v>
      </c>
      <c r="I3" s="548" t="s">
        <v>1733</v>
      </c>
      <c r="J3" s="556" t="s">
        <v>1734</v>
      </c>
      <c r="L3" s="167">
        <v>1</v>
      </c>
      <c r="M3" s="168" t="s">
        <v>679</v>
      </c>
      <c r="N3" s="168">
        <f>_xlfn.IFERROR(FIND(M3,'基本情報'!$F$12,1),0)</f>
        <v>0</v>
      </c>
      <c r="O3" s="167">
        <f aca="true" t="shared" si="0" ref="O3:O14">IF(N3&gt;0,L3,N3)</f>
        <v>0</v>
      </c>
      <c r="P3" s="169">
        <f aca="true" t="shared" si="1" ref="P3:P14">LEN(M3)</f>
        <v>3</v>
      </c>
      <c r="R3" s="586" t="s">
        <v>1754</v>
      </c>
      <c r="S3" s="158">
        <f>IF('基本情報'!$AQ$39="","",'基本情報'!$AQ$39)</f>
      </c>
    </row>
    <row r="4" spans="2:19" ht="13.5">
      <c r="B4" s="41" t="s">
        <v>1110</v>
      </c>
      <c r="C4" s="551" t="s">
        <v>1104</v>
      </c>
      <c r="D4" s="551" t="s">
        <v>1105</v>
      </c>
      <c r="E4" s="41" t="s">
        <v>689</v>
      </c>
      <c r="F4" s="41" t="s">
        <v>1107</v>
      </c>
      <c r="G4" s="41" t="s">
        <v>1106</v>
      </c>
      <c r="H4" s="551" t="s">
        <v>1108</v>
      </c>
      <c r="I4" s="41" t="s">
        <v>1109</v>
      </c>
      <c r="J4" s="41" t="s">
        <v>1109</v>
      </c>
      <c r="L4" s="167">
        <v>2</v>
      </c>
      <c r="M4" s="559" t="s">
        <v>680</v>
      </c>
      <c r="N4" s="168">
        <f>_xlfn.IFERROR(FIND(M4,'基本情報'!$F$12,1),0)</f>
        <v>0</v>
      </c>
      <c r="O4" s="167">
        <f t="shared" si="0"/>
        <v>0</v>
      </c>
      <c r="P4" s="169">
        <f t="shared" si="1"/>
        <v>7</v>
      </c>
      <c r="R4" s="586" t="s">
        <v>167</v>
      </c>
      <c r="S4" s="158" t="b">
        <v>0</v>
      </c>
    </row>
    <row r="5" spans="2:19" ht="13.5">
      <c r="B5" s="41" t="s">
        <v>1115</v>
      </c>
      <c r="C5" s="551" t="s">
        <v>1111</v>
      </c>
      <c r="D5" s="551" t="s">
        <v>1112</v>
      </c>
      <c r="E5" s="41" t="s">
        <v>690</v>
      </c>
      <c r="F5" s="41" t="s">
        <v>1112</v>
      </c>
      <c r="G5" s="41" t="s">
        <v>1113</v>
      </c>
      <c r="H5" s="551" t="s">
        <v>1114</v>
      </c>
      <c r="I5" s="41" t="s">
        <v>1717</v>
      </c>
      <c r="J5" s="41" t="s">
        <v>1718</v>
      </c>
      <c r="L5" s="167">
        <v>3</v>
      </c>
      <c r="M5" s="559" t="s">
        <v>726</v>
      </c>
      <c r="N5" s="168">
        <f>_xlfn.IFERROR(FIND(M5,'基本情報'!$F$12,1),0)</f>
        <v>0</v>
      </c>
      <c r="O5" s="167">
        <f t="shared" si="0"/>
        <v>0</v>
      </c>
      <c r="P5" s="169">
        <f t="shared" si="1"/>
        <v>6</v>
      </c>
      <c r="R5" s="586" t="s">
        <v>168</v>
      </c>
      <c r="S5" s="158" t="b">
        <v>0</v>
      </c>
    </row>
    <row r="6" spans="2:19" ht="13.5">
      <c r="B6" s="41" t="s">
        <v>1120</v>
      </c>
      <c r="C6" s="551" t="s">
        <v>1116</v>
      </c>
      <c r="D6" s="551" t="s">
        <v>1117</v>
      </c>
      <c r="E6" s="41" t="s">
        <v>695</v>
      </c>
      <c r="F6" s="41" t="s">
        <v>1117</v>
      </c>
      <c r="G6" s="41" t="s">
        <v>1118</v>
      </c>
      <c r="H6" s="551" t="s">
        <v>1119</v>
      </c>
      <c r="I6" s="41" t="s">
        <v>1719</v>
      </c>
      <c r="J6" s="41" t="s">
        <v>1720</v>
      </c>
      <c r="L6" s="167">
        <v>4</v>
      </c>
      <c r="M6" s="559" t="s">
        <v>727</v>
      </c>
      <c r="N6" s="168">
        <f>_xlfn.IFERROR(FIND(M6,'基本情報'!$F$12,1),0)</f>
        <v>0</v>
      </c>
      <c r="O6" s="167">
        <f t="shared" si="0"/>
        <v>0</v>
      </c>
      <c r="P6" s="169">
        <f t="shared" si="1"/>
        <v>7</v>
      </c>
      <c r="R6" s="586" t="s">
        <v>172</v>
      </c>
      <c r="S6" s="158" t="b">
        <v>0</v>
      </c>
    </row>
    <row r="7" spans="2:19" ht="13.5">
      <c r="B7" s="41" t="s">
        <v>1125</v>
      </c>
      <c r="C7" s="551" t="s">
        <v>1121</v>
      </c>
      <c r="D7" s="551" t="s">
        <v>1122</v>
      </c>
      <c r="E7" s="41" t="s">
        <v>694</v>
      </c>
      <c r="F7" s="41" t="s">
        <v>1303</v>
      </c>
      <c r="G7" s="41" t="s">
        <v>1123</v>
      </c>
      <c r="H7" s="551" t="s">
        <v>1124</v>
      </c>
      <c r="I7" s="41" t="s">
        <v>1721</v>
      </c>
      <c r="J7" s="41" t="s">
        <v>1722</v>
      </c>
      <c r="L7" s="167">
        <v>5</v>
      </c>
      <c r="M7" s="168" t="s">
        <v>681</v>
      </c>
      <c r="N7" s="168">
        <f>_xlfn.IFERROR(FIND(M7,'基本情報'!$F$12,1),0)</f>
        <v>0</v>
      </c>
      <c r="O7" s="167">
        <f t="shared" si="0"/>
        <v>0</v>
      </c>
      <c r="P7" s="169">
        <f t="shared" si="1"/>
        <v>3</v>
      </c>
      <c r="R7" s="586" t="s">
        <v>169</v>
      </c>
      <c r="S7" s="158" t="b">
        <v>0</v>
      </c>
    </row>
    <row r="8" spans="2:19" ht="13.5">
      <c r="B8" s="41" t="s">
        <v>1132</v>
      </c>
      <c r="D8" s="551" t="s">
        <v>1130</v>
      </c>
      <c r="E8" s="41" t="s">
        <v>693</v>
      </c>
      <c r="F8" s="41" t="s">
        <v>698</v>
      </c>
      <c r="G8" s="41" t="s">
        <v>1062</v>
      </c>
      <c r="H8" s="551" t="s">
        <v>1131</v>
      </c>
      <c r="I8" s="41" t="s">
        <v>1723</v>
      </c>
      <c r="J8" s="41" t="s">
        <v>1724</v>
      </c>
      <c r="L8" s="167">
        <v>6</v>
      </c>
      <c r="M8" s="168" t="s">
        <v>682</v>
      </c>
      <c r="N8" s="168">
        <f>_xlfn.IFERROR(FIND(M8,'基本情報'!$F$12,1),0)</f>
        <v>0</v>
      </c>
      <c r="O8" s="167">
        <f t="shared" si="0"/>
        <v>0</v>
      </c>
      <c r="P8" s="169">
        <f t="shared" si="1"/>
        <v>6</v>
      </c>
      <c r="R8" s="586" t="s">
        <v>170</v>
      </c>
      <c r="S8" s="158" t="b">
        <v>0</v>
      </c>
    </row>
    <row r="9" spans="2:19" ht="13.5">
      <c r="B9" s="41" t="s">
        <v>1136</v>
      </c>
      <c r="E9" s="41" t="s">
        <v>696</v>
      </c>
      <c r="F9" s="41" t="s">
        <v>1527</v>
      </c>
      <c r="G9" s="41" t="s">
        <v>1063</v>
      </c>
      <c r="H9" s="551" t="s">
        <v>1135</v>
      </c>
      <c r="I9" s="41" t="s">
        <v>1725</v>
      </c>
      <c r="J9" s="41" t="s">
        <v>1726</v>
      </c>
      <c r="L9" s="167">
        <v>7</v>
      </c>
      <c r="M9" s="559" t="s">
        <v>683</v>
      </c>
      <c r="N9" s="168">
        <f>_xlfn.IFERROR(FIND(M9,'基本情報'!$F$12,1),0)</f>
        <v>0</v>
      </c>
      <c r="O9" s="167">
        <f t="shared" si="0"/>
        <v>0</v>
      </c>
      <c r="P9" s="169">
        <f t="shared" si="1"/>
        <v>8</v>
      </c>
      <c r="R9" s="586" t="s">
        <v>171</v>
      </c>
      <c r="S9" s="158" t="b">
        <v>0</v>
      </c>
    </row>
    <row r="10" spans="2:19" ht="13.5">
      <c r="B10" s="41" t="s">
        <v>1142</v>
      </c>
      <c r="E10" s="41" t="s">
        <v>691</v>
      </c>
      <c r="F10" s="41" t="s">
        <v>1134</v>
      </c>
      <c r="G10" s="41" t="s">
        <v>1133</v>
      </c>
      <c r="H10" s="551" t="s">
        <v>1141</v>
      </c>
      <c r="I10" s="41" t="s">
        <v>1727</v>
      </c>
      <c r="J10" s="41" t="s">
        <v>1728</v>
      </c>
      <c r="L10" s="167">
        <v>8</v>
      </c>
      <c r="M10" s="559" t="s">
        <v>684</v>
      </c>
      <c r="N10" s="168">
        <f>_xlfn.IFERROR(FIND(M10,'基本情報'!$F$12,1),0)</f>
        <v>0</v>
      </c>
      <c r="O10" s="167">
        <f t="shared" si="0"/>
        <v>0</v>
      </c>
      <c r="P10" s="169">
        <f t="shared" si="1"/>
        <v>7</v>
      </c>
      <c r="R10" s="586" t="s">
        <v>173</v>
      </c>
      <c r="S10" s="158" t="b">
        <v>0</v>
      </c>
    </row>
    <row r="11" spans="2:19" ht="13.5">
      <c r="B11" s="41" t="s">
        <v>1144</v>
      </c>
      <c r="E11" s="41" t="s">
        <v>692</v>
      </c>
      <c r="F11" s="41" t="s">
        <v>1140</v>
      </c>
      <c r="G11" s="41" t="s">
        <v>1139</v>
      </c>
      <c r="H11" s="557"/>
      <c r="I11" s="41" t="s">
        <v>1729</v>
      </c>
      <c r="J11" s="41" t="s">
        <v>1730</v>
      </c>
      <c r="L11" s="167">
        <v>9</v>
      </c>
      <c r="M11" s="168" t="s">
        <v>685</v>
      </c>
      <c r="N11" s="168">
        <f>_xlfn.IFERROR(FIND(M11,'基本情報'!$F$12,1),0)</f>
        <v>0</v>
      </c>
      <c r="O11" s="167">
        <f t="shared" si="0"/>
        <v>0</v>
      </c>
      <c r="P11" s="169">
        <f t="shared" si="1"/>
        <v>3</v>
      </c>
      <c r="R11" s="586" t="s">
        <v>174</v>
      </c>
      <c r="S11" s="158" t="b">
        <v>0</v>
      </c>
    </row>
    <row r="12" spans="2:19" ht="13.5">
      <c r="B12" s="41" t="s">
        <v>730</v>
      </c>
      <c r="E12" s="41" t="s">
        <v>1522</v>
      </c>
      <c r="F12" s="41" t="s">
        <v>1305</v>
      </c>
      <c r="G12" s="41" t="s">
        <v>1143</v>
      </c>
      <c r="H12"/>
      <c r="I12" s="41" t="s">
        <v>1731</v>
      </c>
      <c r="J12" s="557"/>
      <c r="L12" s="167">
        <v>10</v>
      </c>
      <c r="M12" s="168" t="s">
        <v>686</v>
      </c>
      <c r="N12" s="168">
        <f>_xlfn.IFERROR(FIND(M12,'基本情報'!$F$12,1),0)</f>
        <v>0</v>
      </c>
      <c r="O12" s="167">
        <f t="shared" si="0"/>
        <v>0</v>
      </c>
      <c r="P12" s="169">
        <f t="shared" si="1"/>
        <v>3</v>
      </c>
      <c r="R12" s="586" t="s">
        <v>175</v>
      </c>
      <c r="S12" s="158" t="b">
        <v>0</v>
      </c>
    </row>
    <row r="13" spans="2:19" ht="13.5">
      <c r="B13" s="41" t="s">
        <v>731</v>
      </c>
      <c r="E13" s="41" t="s">
        <v>697</v>
      </c>
      <c r="F13" s="41" t="s">
        <v>1</v>
      </c>
      <c r="G13" s="41" t="s">
        <v>1302</v>
      </c>
      <c r="H13"/>
      <c r="L13" s="167">
        <v>11</v>
      </c>
      <c r="M13" s="168" t="s">
        <v>687</v>
      </c>
      <c r="N13" s="168">
        <f>_xlfn.IFERROR(FIND(M13,'基本情報'!$F$12,1),0)</f>
        <v>0</v>
      </c>
      <c r="O13" s="167">
        <f t="shared" si="0"/>
        <v>0</v>
      </c>
      <c r="P13" s="169">
        <f t="shared" si="1"/>
        <v>6</v>
      </c>
      <c r="R13" s="586" t="s">
        <v>176</v>
      </c>
      <c r="S13" s="158" t="b">
        <v>0</v>
      </c>
    </row>
    <row r="14" spans="2:19" ht="13.5">
      <c r="B14" s="41" t="s">
        <v>732</v>
      </c>
      <c r="E14" s="555"/>
      <c r="F14" s="41" t="s">
        <v>1715</v>
      </c>
      <c r="G14"/>
      <c r="H14"/>
      <c r="L14" s="167">
        <v>12</v>
      </c>
      <c r="M14" s="168" t="s">
        <v>688</v>
      </c>
      <c r="N14" s="168">
        <f>_xlfn.IFERROR(FIND(M14,'基本情報'!$F$12,1),0)</f>
        <v>0</v>
      </c>
      <c r="O14" s="167">
        <f t="shared" si="0"/>
        <v>0</v>
      </c>
      <c r="P14" s="169">
        <f t="shared" si="1"/>
        <v>6</v>
      </c>
      <c r="R14" s="586" t="s">
        <v>177</v>
      </c>
      <c r="S14" s="158" t="b">
        <v>0</v>
      </c>
    </row>
    <row r="15" spans="2:16" ht="13.5">
      <c r="B15" s="41" t="s">
        <v>733</v>
      </c>
      <c r="E15"/>
      <c r="G15"/>
      <c r="H15"/>
      <c r="L15" s="169"/>
      <c r="M15" s="169"/>
      <c r="N15" s="169"/>
      <c r="O15" s="169">
        <f>MAX(O3:O14)</f>
        <v>0</v>
      </c>
      <c r="P15" s="169"/>
    </row>
    <row r="16" spans="2:13" ht="13.5">
      <c r="B16" s="41" t="s">
        <v>1148</v>
      </c>
      <c r="E16"/>
      <c r="G16"/>
      <c r="H16"/>
      <c r="M16" s="167" t="str">
        <f>IF($O$15=0,"能登地域外",VLOOKUP($O$15,$L$3:$M$14,2,FALSE))</f>
        <v>能登地域外</v>
      </c>
    </row>
    <row r="17" spans="2:8" ht="13.5">
      <c r="B17" s="41" t="s">
        <v>322</v>
      </c>
      <c r="E17"/>
      <c r="G17"/>
      <c r="H17"/>
    </row>
    <row r="18" spans="5:13" ht="13.5">
      <c r="E18"/>
      <c r="G18"/>
      <c r="H18"/>
      <c r="M18" s="167" t="str">
        <f>IF($O$15=0,"能登地域外",VLOOKUP($O$15,$L$3:$M$14,2,FALSE))</f>
        <v>能登地域外</v>
      </c>
    </row>
    <row r="19" spans="5:8" ht="13.5">
      <c r="E19"/>
      <c r="G19"/>
      <c r="H19"/>
    </row>
    <row r="20" spans="2:8" ht="13.5">
      <c r="B20" t="s">
        <v>1735</v>
      </c>
      <c r="E20"/>
      <c r="G20"/>
      <c r="H20"/>
    </row>
    <row r="21" spans="5:8" ht="13.5">
      <c r="E21"/>
      <c r="G21"/>
      <c r="H21"/>
    </row>
    <row r="22" spans="2:8" ht="13.5">
      <c r="B22" s="561" t="s">
        <v>1736</v>
      </c>
      <c r="C22" s="563" t="s">
        <v>1737</v>
      </c>
      <c r="D22" s="566" t="s">
        <v>1738</v>
      </c>
      <c r="E22" s="572" t="s">
        <v>1739</v>
      </c>
      <c r="F22" s="576" t="s">
        <v>1740</v>
      </c>
      <c r="G22" s="571" t="s">
        <v>1741</v>
      </c>
      <c r="H22" s="560" t="s">
        <v>1742</v>
      </c>
    </row>
    <row r="23" spans="2:8" ht="13.5">
      <c r="B23" s="41" t="s">
        <v>810</v>
      </c>
      <c r="C23" s="564" t="s">
        <v>1216</v>
      </c>
      <c r="D23" s="567" t="s">
        <v>811</v>
      </c>
      <c r="E23" s="568" t="s">
        <v>812</v>
      </c>
      <c r="F23" s="562" t="s">
        <v>1657</v>
      </c>
      <c r="G23" s="568" t="s">
        <v>813</v>
      </c>
      <c r="H23" s="568" t="s">
        <v>897</v>
      </c>
    </row>
    <row r="24" spans="2:8" ht="13.5">
      <c r="B24" s="41" t="s">
        <v>814</v>
      </c>
      <c r="C24" s="564" t="s">
        <v>1217</v>
      </c>
      <c r="D24" s="567" t="s">
        <v>815</v>
      </c>
      <c r="E24" s="569">
        <v>1</v>
      </c>
      <c r="F24" s="569">
        <v>0</v>
      </c>
      <c r="G24" s="570" t="s">
        <v>816</v>
      </c>
      <c r="H24" s="568" t="s">
        <v>898</v>
      </c>
    </row>
    <row r="25" spans="2:8" ht="13.5">
      <c r="B25" s="41" t="s">
        <v>817</v>
      </c>
      <c r="C25" s="564" t="s">
        <v>818</v>
      </c>
      <c r="D25" s="567" t="s">
        <v>819</v>
      </c>
      <c r="E25" s="569">
        <v>2</v>
      </c>
      <c r="F25" s="569">
        <v>1</v>
      </c>
      <c r="G25" s="570" t="s">
        <v>820</v>
      </c>
      <c r="H25" s="568" t="s">
        <v>899</v>
      </c>
    </row>
    <row r="26" spans="2:8" ht="13.5">
      <c r="B26" s="41" t="s">
        <v>824</v>
      </c>
      <c r="C26" s="564" t="s">
        <v>825</v>
      </c>
      <c r="D26" s="567" t="s">
        <v>826</v>
      </c>
      <c r="E26" s="569">
        <v>3</v>
      </c>
      <c r="F26" s="569">
        <v>2</v>
      </c>
      <c r="G26" s="570" t="s">
        <v>827</v>
      </c>
      <c r="H26" s="568" t="s">
        <v>900</v>
      </c>
    </row>
    <row r="27" spans="2:8" ht="13.5">
      <c r="B27" s="582" t="s">
        <v>1743</v>
      </c>
      <c r="C27" s="564" t="s">
        <v>829</v>
      </c>
      <c r="D27" s="567" t="s">
        <v>830</v>
      </c>
      <c r="E27" s="569">
        <v>10</v>
      </c>
      <c r="F27" s="569">
        <v>3</v>
      </c>
      <c r="G27" s="570" t="s">
        <v>831</v>
      </c>
      <c r="H27" s="568" t="s">
        <v>901</v>
      </c>
    </row>
    <row r="28" spans="2:8" ht="13.5">
      <c r="B28" s="41" t="s">
        <v>828</v>
      </c>
      <c r="C28" s="564" t="s">
        <v>834</v>
      </c>
      <c r="D28" s="567" t="s">
        <v>835</v>
      </c>
      <c r="E28" s="569">
        <v>20</v>
      </c>
      <c r="F28" s="569">
        <v>4</v>
      </c>
      <c r="G28" s="570" t="s">
        <v>836</v>
      </c>
      <c r="H28" s="568" t="s">
        <v>902</v>
      </c>
    </row>
    <row r="29" spans="2:8" ht="13.5">
      <c r="B29" s="41" t="s">
        <v>833</v>
      </c>
      <c r="C29" s="565" t="s">
        <v>749</v>
      </c>
      <c r="D29" s="567" t="s">
        <v>839</v>
      </c>
      <c r="E29" s="569">
        <v>30</v>
      </c>
      <c r="F29" s="569">
        <v>5</v>
      </c>
      <c r="G29" s="570" t="s">
        <v>840</v>
      </c>
      <c r="H29" s="579"/>
    </row>
    <row r="30" spans="2:8" ht="13.5">
      <c r="B30" s="41" t="s">
        <v>838</v>
      </c>
      <c r="D30" s="567" t="s">
        <v>845</v>
      </c>
      <c r="E30" s="569">
        <v>100</v>
      </c>
      <c r="F30" s="569">
        <v>6</v>
      </c>
      <c r="G30" s="570" t="s">
        <v>846</v>
      </c>
      <c r="H30" s="580"/>
    </row>
    <row r="31" spans="2:8" ht="13.5">
      <c r="B31" s="41" t="s">
        <v>1744</v>
      </c>
      <c r="D31" s="567" t="s">
        <v>850</v>
      </c>
      <c r="E31" s="569">
        <v>200</v>
      </c>
      <c r="F31" s="569">
        <v>7</v>
      </c>
      <c r="G31" s="570" t="s">
        <v>851</v>
      </c>
      <c r="H31" s="580"/>
    </row>
    <row r="32" spans="2:8" ht="13.5">
      <c r="B32" s="41" t="s">
        <v>844</v>
      </c>
      <c r="E32" s="569">
        <v>300</v>
      </c>
      <c r="F32" s="569">
        <v>8</v>
      </c>
      <c r="G32" s="577"/>
      <c r="H32" s="581"/>
    </row>
    <row r="33" spans="2:8" ht="13.5">
      <c r="B33" s="41" t="s">
        <v>849</v>
      </c>
      <c r="E33" s="573"/>
      <c r="F33" s="569">
        <v>9</v>
      </c>
      <c r="G33" s="578"/>
      <c r="H33" s="581"/>
    </row>
    <row r="34" spans="5:8" ht="13.5">
      <c r="E34" s="574"/>
      <c r="F34" s="569">
        <v>10</v>
      </c>
      <c r="G34" s="578"/>
      <c r="H34" s="581"/>
    </row>
    <row r="35" spans="5:8" ht="13.5">
      <c r="E35" s="574"/>
      <c r="F35" s="569">
        <v>11</v>
      </c>
      <c r="G35" s="578"/>
      <c r="H35" s="581"/>
    </row>
    <row r="36" spans="5:8" ht="13.5">
      <c r="E36" s="574"/>
      <c r="F36" s="569">
        <v>12</v>
      </c>
      <c r="G36" s="578"/>
      <c r="H36" s="581"/>
    </row>
    <row r="37" spans="5:8" ht="13.5">
      <c r="E37" s="574"/>
      <c r="F37" s="569">
        <v>13</v>
      </c>
      <c r="G37" s="578"/>
      <c r="H37" s="581"/>
    </row>
    <row r="38" spans="5:8" ht="13.5">
      <c r="E38" s="574"/>
      <c r="F38" s="569">
        <v>14</v>
      </c>
      <c r="G38" s="578"/>
      <c r="H38" s="581"/>
    </row>
    <row r="39" spans="5:8" ht="13.5">
      <c r="E39" s="574"/>
      <c r="F39" s="569">
        <v>15</v>
      </c>
      <c r="G39" s="578"/>
      <c r="H39" s="581"/>
    </row>
    <row r="40" spans="5:8" ht="13.5">
      <c r="E40" s="574"/>
      <c r="F40" s="569">
        <v>16</v>
      </c>
      <c r="G40" s="578"/>
      <c r="H40" s="581"/>
    </row>
    <row r="41" spans="5:8" ht="13.5">
      <c r="E41" s="574"/>
      <c r="F41" s="569">
        <v>17</v>
      </c>
      <c r="G41" s="578"/>
      <c r="H41" s="581"/>
    </row>
    <row r="42" spans="5:8" ht="13.5">
      <c r="E42" s="574"/>
      <c r="F42" s="569">
        <v>18</v>
      </c>
      <c r="G42" s="578"/>
      <c r="H42" s="581"/>
    </row>
    <row r="43" spans="5:8" ht="13.5">
      <c r="E43" s="574"/>
      <c r="F43" s="569">
        <v>19</v>
      </c>
      <c r="G43" s="578"/>
      <c r="H43" s="581"/>
    </row>
    <row r="44" spans="5:8" ht="13.5">
      <c r="E44" s="574"/>
      <c r="F44" s="569">
        <v>20</v>
      </c>
      <c r="G44" s="578"/>
      <c r="H44" s="581"/>
    </row>
    <row r="45" spans="5:8" ht="13.5">
      <c r="E45" s="574"/>
      <c r="F45" s="569">
        <v>21</v>
      </c>
      <c r="G45" s="578"/>
      <c r="H45" s="581"/>
    </row>
    <row r="46" spans="5:8" ht="13.5">
      <c r="E46" s="574"/>
      <c r="F46" s="569">
        <v>22</v>
      </c>
      <c r="G46" s="578"/>
      <c r="H46" s="581"/>
    </row>
    <row r="47" spans="5:8" ht="13.5">
      <c r="E47" s="574"/>
      <c r="F47" s="569">
        <v>23</v>
      </c>
      <c r="G47" s="578"/>
      <c r="H47" s="581"/>
    </row>
    <row r="48" spans="5:8" ht="13.5">
      <c r="E48" s="574"/>
      <c r="F48" s="569">
        <v>24</v>
      </c>
      <c r="G48" s="578"/>
      <c r="H48" s="581"/>
    </row>
    <row r="49" spans="5:8" ht="13.5">
      <c r="E49" s="574"/>
      <c r="F49" s="569">
        <v>25</v>
      </c>
      <c r="G49" s="578"/>
      <c r="H49" s="581"/>
    </row>
    <row r="50" spans="5:8" ht="13.5">
      <c r="E50" s="574"/>
      <c r="F50" s="569">
        <v>26</v>
      </c>
      <c r="G50" s="578"/>
      <c r="H50" s="581"/>
    </row>
    <row r="51" spans="5:8" ht="13.5">
      <c r="E51" s="574"/>
      <c r="F51" s="569">
        <v>27</v>
      </c>
      <c r="G51" s="578"/>
      <c r="H51" s="581"/>
    </row>
    <row r="52" spans="5:8" ht="13.5">
      <c r="E52" s="574"/>
      <c r="F52" s="569">
        <v>28</v>
      </c>
      <c r="G52" s="578"/>
      <c r="H52" s="581"/>
    </row>
    <row r="53" spans="5:8" ht="13.5">
      <c r="E53" s="574"/>
      <c r="F53" s="569">
        <v>29</v>
      </c>
      <c r="G53" s="578"/>
      <c r="H53" s="581"/>
    </row>
    <row r="54" spans="5:8" ht="13.5">
      <c r="E54" s="574"/>
      <c r="F54" s="569">
        <v>30</v>
      </c>
      <c r="G54" s="578"/>
      <c r="H54" s="581"/>
    </row>
    <row r="55" spans="5:8" ht="13.5">
      <c r="E55" s="574"/>
      <c r="F55" s="569">
        <v>31</v>
      </c>
      <c r="G55" s="578"/>
      <c r="H55" s="581"/>
    </row>
    <row r="56" spans="5:8" ht="13.5">
      <c r="E56" s="574"/>
      <c r="F56" s="569">
        <v>32</v>
      </c>
      <c r="G56" s="578"/>
      <c r="H56" s="581"/>
    </row>
    <row r="57" spans="5:8" ht="13.5">
      <c r="E57" s="574"/>
      <c r="F57" s="569">
        <v>33</v>
      </c>
      <c r="G57" s="578"/>
      <c r="H57" s="581"/>
    </row>
    <row r="58" spans="5:8" ht="13.5">
      <c r="E58" s="574"/>
      <c r="F58" s="569">
        <v>34</v>
      </c>
      <c r="G58" s="578"/>
      <c r="H58" s="581"/>
    </row>
    <row r="59" spans="5:8" ht="13.5">
      <c r="E59" s="574"/>
      <c r="F59" s="569">
        <v>35</v>
      </c>
      <c r="G59" s="578"/>
      <c r="H59" s="581"/>
    </row>
    <row r="60" spans="5:8" ht="13.5">
      <c r="E60" s="574"/>
      <c r="F60" s="569">
        <v>36</v>
      </c>
      <c r="G60" s="578"/>
      <c r="H60" s="581"/>
    </row>
    <row r="61" spans="5:8" ht="13.5">
      <c r="E61" s="574"/>
      <c r="F61" s="569">
        <v>37</v>
      </c>
      <c r="G61" s="578"/>
      <c r="H61" s="581"/>
    </row>
    <row r="62" spans="5:8" ht="13.5">
      <c r="E62" s="574"/>
      <c r="F62" s="569">
        <v>38</v>
      </c>
      <c r="G62" s="578"/>
      <c r="H62" s="581"/>
    </row>
    <row r="63" spans="5:8" ht="13.5">
      <c r="E63" s="574"/>
      <c r="F63" s="569">
        <v>39</v>
      </c>
      <c r="G63" s="578"/>
      <c r="H63" s="581"/>
    </row>
    <row r="64" spans="5:8" ht="13.5">
      <c r="E64" s="574"/>
      <c r="F64" s="569">
        <v>40</v>
      </c>
      <c r="G64" s="578"/>
      <c r="H64" s="581"/>
    </row>
    <row r="65" spans="5:8" ht="13.5">
      <c r="E65" s="574"/>
      <c r="F65" s="569">
        <v>41</v>
      </c>
      <c r="G65" s="578"/>
      <c r="H65" s="581"/>
    </row>
    <row r="66" spans="5:8" ht="13.5">
      <c r="E66" s="574"/>
      <c r="F66" s="569">
        <v>42</v>
      </c>
      <c r="G66" s="578"/>
      <c r="H66" s="581"/>
    </row>
    <row r="69" spans="2:28" ht="13.5">
      <c r="B69" s="2228" t="s">
        <v>1746</v>
      </c>
      <c r="C69" s="2227"/>
      <c r="D69" s="2333" t="s">
        <v>1747</v>
      </c>
      <c r="E69" s="2334"/>
      <c r="F69" s="447" t="s">
        <v>1523</v>
      </c>
      <c r="G69" s="2335" t="s">
        <v>1748</v>
      </c>
      <c r="H69" s="2335"/>
      <c r="I69" s="2336" t="s">
        <v>1749</v>
      </c>
      <c r="J69" s="2336"/>
      <c r="K69" s="2329" t="s">
        <v>1751</v>
      </c>
      <c r="L69" s="2329"/>
      <c r="M69" s="2329" t="s">
        <v>1752</v>
      </c>
      <c r="N69" s="2329"/>
      <c r="O69" s="2330" t="s">
        <v>1753</v>
      </c>
      <c r="P69" s="2330"/>
      <c r="Q69" s="172" t="s">
        <v>773</v>
      </c>
      <c r="R69" s="6"/>
      <c r="S69" s="587" t="s">
        <v>773</v>
      </c>
      <c r="T69" s="41"/>
      <c r="U69" s="2331" t="s">
        <v>1756</v>
      </c>
      <c r="V69" s="2331"/>
      <c r="W69" s="2331"/>
      <c r="X69" s="41"/>
      <c r="Y69" s="2331" t="s">
        <v>1757</v>
      </c>
      <c r="Z69" s="2331"/>
      <c r="AA69" s="2331"/>
      <c r="AB69" s="41"/>
    </row>
    <row r="70" spans="2:28" ht="13.5">
      <c r="B70" s="453" t="s">
        <v>1534</v>
      </c>
      <c r="C70" s="6" t="b">
        <v>0</v>
      </c>
      <c r="D70" s="29" t="s">
        <v>239</v>
      </c>
      <c r="E70" s="4" t="b">
        <v>0</v>
      </c>
      <c r="F70" s="445" t="s">
        <v>1524</v>
      </c>
      <c r="G70" s="28" t="s">
        <v>313</v>
      </c>
      <c r="H70" s="4" t="b">
        <v>0</v>
      </c>
      <c r="I70" s="28" t="s">
        <v>317</v>
      </c>
      <c r="J70" s="4" t="b">
        <v>0</v>
      </c>
      <c r="K70" s="28" t="s">
        <v>321</v>
      </c>
      <c r="L70" s="4" t="b">
        <v>0</v>
      </c>
      <c r="M70" s="251" t="s">
        <v>754</v>
      </c>
      <c r="N70" s="4" t="b">
        <v>0</v>
      </c>
      <c r="O70" s="251" t="s">
        <v>802</v>
      </c>
      <c r="P70" s="4" t="b">
        <v>0</v>
      </c>
      <c r="Q70" s="181">
        <v>0</v>
      </c>
      <c r="R70" s="4">
        <v>2</v>
      </c>
      <c r="S70" s="588">
        <v>0</v>
      </c>
      <c r="T70" s="41"/>
      <c r="U70" s="41" t="s">
        <v>1231</v>
      </c>
      <c r="V70" s="41" t="s">
        <v>1232</v>
      </c>
      <c r="W70" s="41" t="s">
        <v>1233</v>
      </c>
      <c r="X70" s="41">
        <f>SUM(X71:X83)</f>
        <v>0</v>
      </c>
      <c r="Y70" s="41" t="s">
        <v>1231</v>
      </c>
      <c r="Z70" s="41" t="s">
        <v>1232</v>
      </c>
      <c r="AA70" s="41" t="s">
        <v>1233</v>
      </c>
      <c r="AB70" s="41">
        <f>SUM(AB71:AB83)</f>
        <v>0</v>
      </c>
    </row>
    <row r="71" spans="2:28" ht="13.5">
      <c r="B71" s="251" t="s">
        <v>799</v>
      </c>
      <c r="C71" s="584" t="b">
        <v>0</v>
      </c>
      <c r="D71" s="29" t="s">
        <v>240</v>
      </c>
      <c r="E71" s="4" t="b">
        <v>0</v>
      </c>
      <c r="F71" s="446">
        <v>0</v>
      </c>
      <c r="G71" s="512" t="s">
        <v>1649</v>
      </c>
      <c r="H71" s="4" t="b">
        <v>0</v>
      </c>
      <c r="I71" s="28" t="s">
        <v>318</v>
      </c>
      <c r="J71" s="4" t="b">
        <v>0</v>
      </c>
      <c r="K71" s="224" t="s">
        <v>927</v>
      </c>
      <c r="L71" s="4" t="b">
        <v>0</v>
      </c>
      <c r="M71" s="28" t="s">
        <v>323</v>
      </c>
      <c r="N71" s="4" t="b">
        <v>0</v>
      </c>
      <c r="O71" s="28" t="s">
        <v>328</v>
      </c>
      <c r="P71" s="4" t="b">
        <v>0</v>
      </c>
      <c r="Q71" s="182" t="s">
        <v>774</v>
      </c>
      <c r="R71" s="4">
        <v>2</v>
      </c>
      <c r="S71" s="589" t="s">
        <v>774</v>
      </c>
      <c r="T71" s="41" t="s">
        <v>1235</v>
      </c>
      <c r="U71" s="4" t="b">
        <v>0</v>
      </c>
      <c r="V71" s="4" t="b">
        <v>0</v>
      </c>
      <c r="W71" s="592"/>
      <c r="X71" s="590">
        <f>IF(V71=TRUE,1,0)</f>
        <v>0</v>
      </c>
      <c r="Y71" s="594" t="b">
        <v>0</v>
      </c>
      <c r="Z71" s="594" t="b">
        <v>0</v>
      </c>
      <c r="AA71" s="592"/>
      <c r="AB71" s="590">
        <f>IF(Z71=TRUE,1,0)</f>
        <v>0</v>
      </c>
    </row>
    <row r="72" spans="2:28" ht="13.5">
      <c r="B72" s="28" t="s">
        <v>306</v>
      </c>
      <c r="C72" s="4" t="b">
        <v>0</v>
      </c>
      <c r="D72" s="29" t="s">
        <v>241</v>
      </c>
      <c r="E72" s="4" t="b">
        <v>0</v>
      </c>
      <c r="F72" s="446">
        <v>1</v>
      </c>
      <c r="G72" s="28" t="s">
        <v>314</v>
      </c>
      <c r="H72" s="4" t="b">
        <v>0</v>
      </c>
      <c r="I72" s="28" t="s">
        <v>319</v>
      </c>
      <c r="J72" s="4" t="b">
        <v>0</v>
      </c>
      <c r="K72" s="222" t="s">
        <v>932</v>
      </c>
      <c r="L72" s="4" t="b">
        <v>0</v>
      </c>
      <c r="M72" s="28" t="s">
        <v>324</v>
      </c>
      <c r="N72" s="4" t="b">
        <v>0</v>
      </c>
      <c r="O72" s="28" t="s">
        <v>329</v>
      </c>
      <c r="P72" s="4" t="b">
        <v>0</v>
      </c>
      <c r="Q72" s="182" t="s">
        <v>775</v>
      </c>
      <c r="R72" s="4">
        <v>2</v>
      </c>
      <c r="S72" s="589" t="s">
        <v>775</v>
      </c>
      <c r="T72" s="41" t="s">
        <v>738</v>
      </c>
      <c r="U72" s="4" t="b">
        <v>0</v>
      </c>
      <c r="V72" s="4" t="b">
        <v>0</v>
      </c>
      <c r="W72" s="592"/>
      <c r="X72" s="590">
        <f>IF(V72=TRUE,1,0)</f>
        <v>0</v>
      </c>
      <c r="Y72" s="594" t="b">
        <v>0</v>
      </c>
      <c r="Z72" s="594" t="b">
        <v>0</v>
      </c>
      <c r="AA72" s="592"/>
      <c r="AB72" s="590">
        <f>IF(Z72=TRUE,1,0)</f>
        <v>0</v>
      </c>
    </row>
    <row r="73" spans="2:28" ht="13.5">
      <c r="B73" s="28" t="s">
        <v>307</v>
      </c>
      <c r="C73" s="4" t="b">
        <v>0</v>
      </c>
      <c r="D73" s="29" t="s">
        <v>242</v>
      </c>
      <c r="E73" s="4" t="b">
        <v>0</v>
      </c>
      <c r="F73" s="446">
        <v>2</v>
      </c>
      <c r="G73" s="28" t="s">
        <v>315</v>
      </c>
      <c r="H73" s="4" t="b">
        <v>0</v>
      </c>
      <c r="I73" s="28" t="s">
        <v>320</v>
      </c>
      <c r="J73" s="4" t="b">
        <v>0</v>
      </c>
      <c r="K73" s="331" t="s">
        <v>530</v>
      </c>
      <c r="L73" s="6" t="b">
        <v>0</v>
      </c>
      <c r="M73" s="28" t="s">
        <v>325</v>
      </c>
      <c r="N73" s="4" t="b">
        <v>0</v>
      </c>
      <c r="O73" s="28" t="s">
        <v>330</v>
      </c>
      <c r="P73" s="4" t="b">
        <v>0</v>
      </c>
      <c r="Q73" s="182" t="s">
        <v>776</v>
      </c>
      <c r="R73" s="4">
        <v>2</v>
      </c>
      <c r="S73" s="589" t="s">
        <v>776</v>
      </c>
      <c r="T73" s="41" t="s">
        <v>1238</v>
      </c>
      <c r="U73" s="5" t="b">
        <v>0</v>
      </c>
      <c r="V73" s="5" t="b">
        <v>0</v>
      </c>
      <c r="W73" s="5" t="b">
        <v>0</v>
      </c>
      <c r="X73" s="591">
        <f>IF(V73=TRUE,1,IF(W73=TRUE,2,0))</f>
        <v>0</v>
      </c>
      <c r="Y73" s="595" t="b">
        <v>0</v>
      </c>
      <c r="Z73" s="595" t="b">
        <v>0</v>
      </c>
      <c r="AA73" s="595" t="b">
        <v>0</v>
      </c>
      <c r="AB73" s="591">
        <f>IF(Z73=TRUE,1,IF(AA73=TRUE,2,0))</f>
        <v>0</v>
      </c>
    </row>
    <row r="74" spans="2:28" ht="13.5">
      <c r="B74" s="28" t="s">
        <v>308</v>
      </c>
      <c r="C74" s="4" t="b">
        <v>0</v>
      </c>
      <c r="D74" s="29" t="s">
        <v>293</v>
      </c>
      <c r="E74" s="4" t="b">
        <v>0</v>
      </c>
      <c r="F74" s="446">
        <v>3</v>
      </c>
      <c r="G74" s="28" t="s">
        <v>316</v>
      </c>
      <c r="H74" s="4" t="b">
        <v>0</v>
      </c>
      <c r="I74" s="179" t="s">
        <v>769</v>
      </c>
      <c r="J74" s="4" t="b">
        <v>0</v>
      </c>
      <c r="K74" s="585" t="s">
        <v>1750</v>
      </c>
      <c r="L74" s="6" t="b">
        <v>0</v>
      </c>
      <c r="M74" s="28" t="s">
        <v>929</v>
      </c>
      <c r="N74" s="4" t="b">
        <v>0</v>
      </c>
      <c r="O74" s="28" t="s">
        <v>931</v>
      </c>
      <c r="P74" s="4" t="b">
        <v>0</v>
      </c>
      <c r="Q74" s="182" t="s">
        <v>777</v>
      </c>
      <c r="R74" s="4">
        <v>2</v>
      </c>
      <c r="S74" s="589" t="s">
        <v>777</v>
      </c>
      <c r="T74" s="41" t="s">
        <v>1240</v>
      </c>
      <c r="U74" s="5" t="b">
        <v>0</v>
      </c>
      <c r="V74" s="5" t="b">
        <v>0</v>
      </c>
      <c r="W74" s="593"/>
      <c r="X74" s="590">
        <f>IF(V74=TRUE,1,0)</f>
        <v>0</v>
      </c>
      <c r="Y74" s="595" t="b">
        <v>0</v>
      </c>
      <c r="Z74" s="595" t="b">
        <v>0</v>
      </c>
      <c r="AA74" s="593"/>
      <c r="AB74" s="590">
        <f>IF(Z74=TRUE,1,0)</f>
        <v>0</v>
      </c>
    </row>
    <row r="75" spans="2:28" ht="13.5">
      <c r="B75" s="28" t="s">
        <v>309</v>
      </c>
      <c r="C75" s="4" t="b">
        <v>0</v>
      </c>
      <c r="D75" s="29" t="s">
        <v>294</v>
      </c>
      <c r="E75" s="4" t="b">
        <v>0</v>
      </c>
      <c r="F75" s="446">
        <v>4</v>
      </c>
      <c r="G75" s="179" t="s">
        <v>769</v>
      </c>
      <c r="H75" s="4" t="b">
        <v>0</v>
      </c>
      <c r="K75" s="179" t="s">
        <v>769</v>
      </c>
      <c r="L75" s="4" t="b">
        <v>0</v>
      </c>
      <c r="M75" s="28" t="s">
        <v>326</v>
      </c>
      <c r="N75" s="4" t="b">
        <v>0</v>
      </c>
      <c r="O75" s="28" t="s">
        <v>331</v>
      </c>
      <c r="P75" s="4" t="b">
        <v>0</v>
      </c>
      <c r="Q75" s="182" t="s">
        <v>778</v>
      </c>
      <c r="R75" s="4">
        <v>2</v>
      </c>
      <c r="S75" s="589" t="s">
        <v>778</v>
      </c>
      <c r="T75" s="41" t="s">
        <v>1241</v>
      </c>
      <c r="U75" s="4" t="b">
        <v>0</v>
      </c>
      <c r="V75" s="4" t="b">
        <v>0</v>
      </c>
      <c r="W75" s="4" t="b">
        <v>0</v>
      </c>
      <c r="X75" s="591">
        <f>IF(V75=TRUE,1,IF(W75=TRUE,2,0))</f>
        <v>0</v>
      </c>
      <c r="Y75" s="595" t="b">
        <v>0</v>
      </c>
      <c r="Z75" s="595" t="b">
        <v>0</v>
      </c>
      <c r="AA75" s="595" t="b">
        <v>0</v>
      </c>
      <c r="AB75" s="591">
        <f>IF(Z75=TRUE,1,IF(AA75=TRUE,2,0))</f>
        <v>0</v>
      </c>
    </row>
    <row r="76" spans="2:28" ht="13.5">
      <c r="B76" s="28" t="s">
        <v>310</v>
      </c>
      <c r="C76" s="4" t="b">
        <v>0</v>
      </c>
      <c r="D76" s="29" t="s">
        <v>295</v>
      </c>
      <c r="E76" s="4" t="b">
        <v>0</v>
      </c>
      <c r="F76" s="446">
        <v>5</v>
      </c>
      <c r="M76" s="28" t="s">
        <v>327</v>
      </c>
      <c r="N76" s="4" t="b">
        <v>0</v>
      </c>
      <c r="O76" s="28" t="s">
        <v>332</v>
      </c>
      <c r="P76" s="4" t="b">
        <v>0</v>
      </c>
      <c r="Q76" s="182" t="s">
        <v>804</v>
      </c>
      <c r="R76" s="4">
        <v>4</v>
      </c>
      <c r="S76" s="589" t="s">
        <v>804</v>
      </c>
      <c r="T76" s="41" t="s">
        <v>1237</v>
      </c>
      <c r="U76" s="4" t="b">
        <v>0</v>
      </c>
      <c r="V76" s="4" t="b">
        <v>0</v>
      </c>
      <c r="W76" s="4" t="b">
        <v>0</v>
      </c>
      <c r="X76" s="591">
        <f>IF(V76=TRUE,1,IF(W76=TRUE,2,0))</f>
        <v>0</v>
      </c>
      <c r="Y76" s="594" t="b">
        <v>0</v>
      </c>
      <c r="Z76" s="594" t="b">
        <v>0</v>
      </c>
      <c r="AA76" s="594" t="b">
        <v>0</v>
      </c>
      <c r="AB76" s="591">
        <f>IF(Z76=TRUE,1,IF(AA76=TRUE,2,0))</f>
        <v>0</v>
      </c>
    </row>
    <row r="77" spans="2:28" ht="13.5">
      <c r="B77" s="28" t="s">
        <v>311</v>
      </c>
      <c r="C77" s="4" t="b">
        <v>0</v>
      </c>
      <c r="D77" s="29" t="s">
        <v>296</v>
      </c>
      <c r="E77" s="223" t="b">
        <v>0</v>
      </c>
      <c r="F77" s="446">
        <v>6</v>
      </c>
      <c r="M77" s="28" t="s">
        <v>928</v>
      </c>
      <c r="N77" s="4" t="b">
        <v>0</v>
      </c>
      <c r="O77" s="28" t="s">
        <v>333</v>
      </c>
      <c r="P77" s="4" t="b">
        <v>0</v>
      </c>
      <c r="Q77" s="1"/>
      <c r="R77" s="250"/>
      <c r="S77" s="1"/>
      <c r="T77" s="41" t="s">
        <v>1243</v>
      </c>
      <c r="U77" s="4" t="b">
        <v>0</v>
      </c>
      <c r="V77" s="4" t="b">
        <v>0</v>
      </c>
      <c r="W77" s="592"/>
      <c r="X77" s="590">
        <f>IF(V77=TRUE,1,0)</f>
        <v>0</v>
      </c>
      <c r="Y77" s="594" t="b">
        <v>0</v>
      </c>
      <c r="Z77" s="594" t="b">
        <v>0</v>
      </c>
      <c r="AA77" s="592"/>
      <c r="AB77" s="590">
        <f>IF(Z77=TRUE,1,0)</f>
        <v>0</v>
      </c>
    </row>
    <row r="78" spans="2:28" ht="13.5">
      <c r="B78" s="222" t="s">
        <v>926</v>
      </c>
      <c r="C78" s="4" t="b">
        <v>0</v>
      </c>
      <c r="D78" s="179" t="s">
        <v>769</v>
      </c>
      <c r="E78" s="249" t="b">
        <v>0</v>
      </c>
      <c r="F78" s="446">
        <v>7</v>
      </c>
      <c r="M78" s="180" t="s">
        <v>771</v>
      </c>
      <c r="N78" s="4" t="b">
        <v>0</v>
      </c>
      <c r="O78" s="28" t="s">
        <v>930</v>
      </c>
      <c r="P78" s="4" t="b">
        <v>0</v>
      </c>
      <c r="Q78" s="1"/>
      <c r="T78" s="41" t="s">
        <v>1245</v>
      </c>
      <c r="U78" s="4" t="b">
        <v>0</v>
      </c>
      <c r="V78" s="4" t="b">
        <v>0</v>
      </c>
      <c r="W78" s="592"/>
      <c r="X78" s="590">
        <f>IF(V78=TRUE,1,0)</f>
        <v>0</v>
      </c>
      <c r="Y78" s="594" t="b">
        <v>0</v>
      </c>
      <c r="Z78" s="594" t="b">
        <v>0</v>
      </c>
      <c r="AA78" s="592"/>
      <c r="AB78" s="590">
        <f>IF(Z78=TRUE,1,0)</f>
        <v>0</v>
      </c>
    </row>
    <row r="79" spans="2:28" ht="13.5">
      <c r="B79" s="28" t="s">
        <v>312</v>
      </c>
      <c r="C79" s="4" t="b">
        <v>0</v>
      </c>
      <c r="F79" s="446">
        <v>8</v>
      </c>
      <c r="O79" s="222" t="s">
        <v>780</v>
      </c>
      <c r="P79" s="4" t="b">
        <v>0</v>
      </c>
      <c r="Q79" s="1"/>
      <c r="R79" s="1"/>
      <c r="S79" s="1"/>
      <c r="T79" s="41" t="s">
        <v>1247</v>
      </c>
      <c r="U79" s="4" t="b">
        <v>0</v>
      </c>
      <c r="V79" s="4" t="b">
        <v>0</v>
      </c>
      <c r="W79" s="4" t="b">
        <v>0</v>
      </c>
      <c r="X79" s="591">
        <f>IF(V79=TRUE,1,IF(W79=TRUE,2,0))</f>
        <v>0</v>
      </c>
      <c r="Y79" s="594" t="b">
        <v>0</v>
      </c>
      <c r="Z79" s="594" t="b">
        <v>0</v>
      </c>
      <c r="AA79" s="594" t="b">
        <v>0</v>
      </c>
      <c r="AB79" s="591">
        <f>IF(Z79=TRUE,1,IF(AA79=TRUE,2,0))</f>
        <v>0</v>
      </c>
    </row>
    <row r="80" spans="2:28" ht="13.5">
      <c r="B80" s="179" t="s">
        <v>769</v>
      </c>
      <c r="C80" s="4" t="b">
        <v>0</v>
      </c>
      <c r="F80" s="446">
        <v>9</v>
      </c>
      <c r="T80" s="6" t="s">
        <v>1248</v>
      </c>
      <c r="U80" s="4" t="b">
        <v>0</v>
      </c>
      <c r="V80" s="4" t="b">
        <v>0</v>
      </c>
      <c r="W80" s="4" t="b">
        <v>0</v>
      </c>
      <c r="X80" s="591">
        <f>IF(V80=TRUE,1,IF(W80=TRUE,2,0))</f>
        <v>0</v>
      </c>
      <c r="Y80" s="4" t="b">
        <v>0</v>
      </c>
      <c r="Z80" s="4" t="b">
        <v>0</v>
      </c>
      <c r="AA80" s="4" t="b">
        <v>0</v>
      </c>
      <c r="AB80" s="591">
        <f>IF(Z80=TRUE,1,IF(AA80=TRUE,2,0))</f>
        <v>0</v>
      </c>
    </row>
    <row r="81" spans="6:28" ht="13.5">
      <c r="F81" s="446">
        <v>10</v>
      </c>
      <c r="T81" s="41" t="s">
        <v>1250</v>
      </c>
      <c r="U81" s="4" t="b">
        <v>0</v>
      </c>
      <c r="V81" s="4" t="b">
        <v>0</v>
      </c>
      <c r="W81" s="4" t="b">
        <v>0</v>
      </c>
      <c r="X81" s="591">
        <f>IF(V81=TRUE,1,IF(W81=TRUE,2,0))</f>
        <v>0</v>
      </c>
      <c r="Y81" s="4" t="b">
        <v>0</v>
      </c>
      <c r="Z81" s="4" t="b">
        <v>0</v>
      </c>
      <c r="AA81" s="4" t="b">
        <v>0</v>
      </c>
      <c r="AB81" s="591">
        <f>IF(Z81=TRUE,1,IF(AA81=TRUE,2,0))</f>
        <v>0</v>
      </c>
    </row>
    <row r="82" spans="6:28" ht="13.5">
      <c r="F82" s="446">
        <v>11</v>
      </c>
      <c r="T82" s="41" t="s">
        <v>1251</v>
      </c>
      <c r="U82" s="4" t="b">
        <v>0</v>
      </c>
      <c r="V82" s="4" t="b">
        <v>0</v>
      </c>
      <c r="W82" s="592"/>
      <c r="X82" s="590">
        <f>IF(V82=TRUE,1,0)</f>
        <v>0</v>
      </c>
      <c r="Y82" s="4" t="b">
        <v>0</v>
      </c>
      <c r="Z82" s="4" t="b">
        <v>0</v>
      </c>
      <c r="AA82" s="592"/>
      <c r="AB82" s="590">
        <f>IF(Z82=TRUE,1,0)</f>
        <v>0</v>
      </c>
    </row>
    <row r="83" spans="6:28" ht="13.5">
      <c r="F83" s="446">
        <v>12</v>
      </c>
      <c r="T83" s="41" t="s">
        <v>1253</v>
      </c>
      <c r="U83" s="4" t="b">
        <v>0</v>
      </c>
      <c r="V83" s="4" t="b">
        <v>0</v>
      </c>
      <c r="W83" s="592"/>
      <c r="X83" s="590">
        <f>IF(V83=TRUE,1,0)</f>
        <v>0</v>
      </c>
      <c r="Y83" s="4" t="b">
        <v>0</v>
      </c>
      <c r="Z83" s="4" t="b">
        <v>0</v>
      </c>
      <c r="AA83" s="592"/>
      <c r="AB83" s="590">
        <f>IF(Z83=TRUE,1,0)</f>
        <v>0</v>
      </c>
    </row>
    <row r="84" ht="13.5">
      <c r="F84" s="446">
        <v>13</v>
      </c>
    </row>
    <row r="88" spans="2:4" ht="13.5">
      <c r="B88" s="596" t="s">
        <v>1760</v>
      </c>
      <c r="C88" s="596" t="s">
        <v>1763</v>
      </c>
      <c r="D88" s="596" t="s">
        <v>1764</v>
      </c>
    </row>
    <row r="89" spans="2:4" ht="13.5">
      <c r="B89" s="41" t="s">
        <v>1759</v>
      </c>
      <c r="C89" s="41" t="s">
        <v>1761</v>
      </c>
      <c r="D89" s="41" t="s">
        <v>1761</v>
      </c>
    </row>
    <row r="90" spans="2:4" ht="13.5">
      <c r="B90" s="41" t="s">
        <v>30</v>
      </c>
      <c r="C90" s="41" t="s">
        <v>1517</v>
      </c>
      <c r="D90" s="41" t="s">
        <v>1532</v>
      </c>
    </row>
    <row r="91" spans="2:4" ht="13.5">
      <c r="B91" s="41" t="s">
        <v>1266</v>
      </c>
      <c r="C91" s="41" t="s">
        <v>1518</v>
      </c>
      <c r="D91" s="41" t="s">
        <v>1533</v>
      </c>
    </row>
    <row r="92" spans="2:3" ht="13.5">
      <c r="B92" s="41" t="s">
        <v>1267</v>
      </c>
      <c r="C92" s="41" t="s">
        <v>1762</v>
      </c>
    </row>
    <row r="93" spans="2:3" ht="13.5">
      <c r="B93" s="41" t="s">
        <v>31</v>
      </c>
      <c r="C93" s="41" t="s">
        <v>1520</v>
      </c>
    </row>
    <row r="94" ht="13.5">
      <c r="B94" s="41" t="s">
        <v>32</v>
      </c>
    </row>
    <row r="97" spans="8:29" ht="24.75" customHeight="1">
      <c r="H97" s="575" t="s">
        <v>1768</v>
      </c>
      <c r="P97" s="598" t="s">
        <v>1550</v>
      </c>
      <c r="AC97" s="600" t="s">
        <v>1769</v>
      </c>
    </row>
    <row r="98" spans="2:29" ht="27">
      <c r="B98" s="474" t="s">
        <v>1566</v>
      </c>
      <c r="C98" s="474" t="s">
        <v>1565</v>
      </c>
      <c r="D98" s="474" t="s">
        <v>1567</v>
      </c>
      <c r="E98" s="474" t="s">
        <v>1568</v>
      </c>
      <c r="F98" s="474" t="s">
        <v>1569</v>
      </c>
      <c r="H98" s="39"/>
      <c r="I98" s="39" t="s">
        <v>1575</v>
      </c>
      <c r="J98" s="39" t="s">
        <v>1576</v>
      </c>
      <c r="K98" s="39" t="s">
        <v>1575</v>
      </c>
      <c r="L98" s="39" t="s">
        <v>1576</v>
      </c>
      <c r="M98" s="39" t="s">
        <v>1575</v>
      </c>
      <c r="N98" s="39" t="s">
        <v>1576</v>
      </c>
      <c r="P98" s="597" t="s">
        <v>1552</v>
      </c>
      <c r="AC98" s="599" t="s">
        <v>1687</v>
      </c>
    </row>
    <row r="99" spans="2:29" ht="27">
      <c r="B99" s="474">
        <f>IF('基本情報'!AB9="","",'基本情報'!AB9)</f>
      </c>
      <c r="C99" s="474">
        <f>IF('基本情報'!AV9="","",'基本情報'!AV9)</f>
      </c>
      <c r="D99" s="477">
        <f>IF('栄養情報用紙'!S22="","",'栄養情報用紙'!S22)</f>
      </c>
      <c r="E99" s="477">
        <f>IF('栄養情報用紙'!AK22="","",'栄養情報用紙'!AK22)</f>
      </c>
      <c r="F99" s="477">
        <f>IF('栄養情報用紙'!BC22="","",'栄養情報用紙'!BC22)</f>
      </c>
      <c r="H99" s="39" t="s">
        <v>1571</v>
      </c>
      <c r="I99" s="478">
        <f>IF(ISNUMBER('栄養情報用紙'!S19)=FALSE,"",'栄養情報用紙'!S19)</f>
      </c>
      <c r="J99" s="474">
        <f>IF(I99="","",IF(I99&gt;=3.5,0,IF(I99&gt;=3,2,IF(I99&gt;=2.5,4,IF(I99&lt;2.5,6,"")))))</f>
      </c>
      <c r="K99" s="474">
        <f>IF(ISNUMBER('栄養情報用紙'!AK19)=FALSE,"",'栄養情報用紙'!AK19)</f>
      </c>
      <c r="L99" s="474">
        <f>IF(K99="","",IF(K99&gt;=3.5,0,IF(K99&gt;=3,2,IF(K99&gt;=2.5,4,IF(K99&lt;2.5,6,"")))))</f>
      </c>
      <c r="M99" s="474">
        <f>IF(ISNUMBER('栄養情報用紙'!BC19)=FALSE,"",'栄養情報用紙'!BC19)</f>
      </c>
      <c r="N99" s="474">
        <f>IF(M99="","",IF(M99&gt;=3.5,0,IF(M99&gt;=3,2,IF(M99&gt;=2.5,4,IF(M99&lt;2.5,6,"")))))</f>
      </c>
      <c r="P99" s="597" t="s">
        <v>1551</v>
      </c>
      <c r="AC99" s="599" t="s">
        <v>1688</v>
      </c>
    </row>
    <row r="100" spans="2:29" ht="27">
      <c r="B100" s="473">
        <f>IF(B99="男性",1,IF(B99="女性",0.739,""))</f>
      </c>
      <c r="C100" s="39"/>
      <c r="D100" s="472" t="b">
        <f>OR($B$99="",$C$99="",D99=0)</f>
        <v>1</v>
      </c>
      <c r="E100" s="472" t="b">
        <f>OR($B$99="",$C$99="",E99=0)</f>
        <v>1</v>
      </c>
      <c r="F100" s="472" t="b">
        <f>OR($B$99="",$C$99="",F99=0)</f>
        <v>1</v>
      </c>
      <c r="H100" s="39" t="s">
        <v>1572</v>
      </c>
      <c r="I100" s="479">
        <f>IF(ISNUMBER('栄養情報用紙'!J25)=FALSE,"",'栄養情報用紙'!J25)</f>
      </c>
      <c r="J100" s="474">
        <f>IF(I100="","",IF(I100&gt;=1600,0,IF(I100&gt;=1200,1,IF(I100&gt;=800,2,IF(I100&lt;800,3,"")))))</f>
      </c>
      <c r="K100" s="473">
        <f>IF(ISNUMBER('栄養情報用紙'!AB25)=FALSE,"",'栄養情報用紙'!AB25)</f>
      </c>
      <c r="L100" s="474">
        <f>IF(K100="","",IF(K100&gt;=1600,0,IF(K100&gt;=1200,1,IF(K100&gt;=800,2,IF(K100&lt;800,3,"")))))</f>
      </c>
      <c r="M100" s="473">
        <f>IF(ISNUMBER('栄養情報用紙'!AT25)=FALSE,"",'栄養情報用紙'!AT25)</f>
      </c>
      <c r="N100" s="474">
        <f>IF(M100="","",IF(M100&gt;=1600,0,IF(M100&gt;=1200,1,IF(M100&gt;=800,2,IF(M100&lt;800,3,"")))))</f>
      </c>
      <c r="P100" s="597" t="s">
        <v>1553</v>
      </c>
      <c r="AC100" s="599" t="s">
        <v>1689</v>
      </c>
    </row>
    <row r="101" spans="2:29" ht="27">
      <c r="B101" s="12"/>
      <c r="C101" s="12"/>
      <c r="D101" s="602" t="b">
        <f>_xlfn.IFERROR(IF(D100=FALSE,ROUND(((194*D99^-1.094)*($C$99^-0.287)*$B$100),0)),"")</f>
        <v>0</v>
      </c>
      <c r="E101" s="602" t="b">
        <f>_xlfn.IFERROR(IF(E100=FALSE,ROUND(((194*E99^-1.094)*($C$99^-0.287)*$B$100),0)),"")</f>
        <v>0</v>
      </c>
      <c r="F101" s="472" t="b">
        <f>_xlfn.IFERROR(IF(F100=FALSE,ROUND(((194*F99^-1.094)*($C$99^-0.287)*$B$100),0)),"")</f>
        <v>0</v>
      </c>
      <c r="H101" s="39" t="s">
        <v>1573</v>
      </c>
      <c r="I101" s="478">
        <f>IF(ISNUMBER('栄養情報用紙'!J23)=FALSE,"",'栄養情報用紙'!J23)</f>
      </c>
      <c r="J101" s="474">
        <f>IF(I101="","",IF(I101&gt;=180,0,IF(I101&gt;=140,1,IF(I101&gt;=100,2,IF(I101&lt;100,3,"")))))</f>
      </c>
      <c r="K101" s="474">
        <f>IF(ISNUMBER('栄養情報用紙'!AB23)=FALSE,"",'栄養情報用紙'!AB23)</f>
      </c>
      <c r="L101" s="474">
        <f>IF(K101="","",IF(K101&gt;=180,0,IF(K101&gt;=140,1,IF(K101&gt;=100,2,IF(K101&lt;100,3,"")))))</f>
      </c>
      <c r="M101" s="474">
        <f>IF(ISNUMBER('栄養情報用紙'!AT23)=FALSE,"",'栄養情報用紙'!AT23)</f>
      </c>
      <c r="N101" s="474">
        <f>IF(M101="","",IF(M101&gt;=180,0,IF(M101&gt;=140,1,IF(M101&gt;=100,2,IF(M101&lt;100,3,"")))))</f>
      </c>
      <c r="P101" s="597" t="s">
        <v>1554</v>
      </c>
      <c r="AC101" s="599" t="s">
        <v>1701</v>
      </c>
    </row>
    <row r="102" spans="2:29" ht="27">
      <c r="B102" s="2332" t="s">
        <v>1570</v>
      </c>
      <c r="C102" s="2332"/>
      <c r="D102" s="2332"/>
      <c r="E102" s="2332"/>
      <c r="F102" s="2332"/>
      <c r="H102" s="39" t="s">
        <v>1574</v>
      </c>
      <c r="I102" s="478">
        <f>IF(I103=FALSE,IF(J102&gt;=9,"高度異常",IF(J102&gt;=5,"中等度異常",IF(J102&gt;=2,"軽度異常",IF(J102&lt;2,"正常","")))),"")</f>
      </c>
      <c r="J102" s="474">
        <f>SUM(J99:J101)</f>
        <v>0</v>
      </c>
      <c r="K102" s="478">
        <f>IF(K103=FALSE,IF(L102&gt;=9,"高度異常",IF(L102&gt;=5,"中等度異常",IF(L102&gt;=2,"軽度異常",IF(L102&lt;2,"正常","")))),"")</f>
      </c>
      <c r="L102" s="474">
        <f>SUM(L99:L101)</f>
        <v>0</v>
      </c>
      <c r="M102" s="478">
        <f>IF(M103=FALSE,IF(N102&gt;=9,"高度異常",IF(N102&gt;=5,"中等度異常",IF(N102&gt;=2,"軽度異常",IF(N102&lt;2,"正常","")))),"")</f>
      </c>
      <c r="N102" s="474">
        <f>SUM(N99:N101)</f>
        <v>0</v>
      </c>
      <c r="P102" s="597" t="s">
        <v>1555</v>
      </c>
      <c r="AC102" s="599" t="s">
        <v>1690</v>
      </c>
    </row>
    <row r="103" spans="2:29" ht="27">
      <c r="B103" s="2332"/>
      <c r="C103" s="2332"/>
      <c r="D103" s="2332"/>
      <c r="E103" s="2332"/>
      <c r="F103" s="2332"/>
      <c r="H103" s="12"/>
      <c r="I103" s="12" t="b">
        <f>OR(J99="",J100="",J101="")</f>
        <v>1</v>
      </c>
      <c r="J103" s="12"/>
      <c r="K103" s="12" t="b">
        <f>OR(L99="",L100="",L101="")</f>
        <v>1</v>
      </c>
      <c r="L103" s="12"/>
      <c r="M103" s="12" t="b">
        <f>OR(N99="",N100="",N101="")</f>
        <v>1</v>
      </c>
      <c r="N103" s="12"/>
      <c r="P103" s="597" t="s">
        <v>1556</v>
      </c>
      <c r="AC103" s="599" t="s">
        <v>1691</v>
      </c>
    </row>
    <row r="104" spans="2:29" ht="27">
      <c r="B104" s="2332"/>
      <c r="C104" s="2332"/>
      <c r="D104" s="2332"/>
      <c r="E104" s="2332"/>
      <c r="F104" s="2332"/>
      <c r="P104" s="597" t="s">
        <v>1557</v>
      </c>
      <c r="AC104" s="599" t="s">
        <v>1692</v>
      </c>
    </row>
    <row r="105" spans="2:29" ht="27">
      <c r="B105" s="2332"/>
      <c r="C105" s="2332"/>
      <c r="D105" s="2332"/>
      <c r="E105" s="2332"/>
      <c r="F105" s="2332"/>
      <c r="P105" s="597" t="s">
        <v>1558</v>
      </c>
      <c r="AC105" s="599" t="s">
        <v>1693</v>
      </c>
    </row>
    <row r="106" spans="16:29" ht="27">
      <c r="P106" s="597" t="s">
        <v>1559</v>
      </c>
      <c r="AC106" s="599" t="s">
        <v>1694</v>
      </c>
    </row>
    <row r="107" spans="16:29" ht="27">
      <c r="P107" s="597" t="s">
        <v>1560</v>
      </c>
      <c r="AC107" s="599" t="s">
        <v>1695</v>
      </c>
    </row>
    <row r="108" ht="13.5">
      <c r="P108" s="597" t="s">
        <v>1561</v>
      </c>
    </row>
    <row r="109" ht="13.5">
      <c r="P109" s="597" t="s">
        <v>1562</v>
      </c>
    </row>
    <row r="110" ht="13.5">
      <c r="P110" s="597" t="s">
        <v>1563</v>
      </c>
    </row>
  </sheetData>
  <sheetProtection/>
  <mergeCells count="10">
    <mergeCell ref="M69:N69"/>
    <mergeCell ref="O69:P69"/>
    <mergeCell ref="U69:W69"/>
    <mergeCell ref="Y69:AA69"/>
    <mergeCell ref="B102:F105"/>
    <mergeCell ref="B69:C69"/>
    <mergeCell ref="D69:E69"/>
    <mergeCell ref="G69:H69"/>
    <mergeCell ref="I69:J69"/>
    <mergeCell ref="K69:L69"/>
  </mergeCells>
  <dataValidations count="1">
    <dataValidation type="list" allowBlank="1" showInputMessage="1" showErrorMessage="1" sqref="E23:E32">
      <formula1>$E$23:$E$32</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2:HS24"/>
  <sheetViews>
    <sheetView zoomScalePageLayoutView="0" workbookViewId="0" topLeftCell="A1">
      <selection activeCell="D24" sqref="D24"/>
    </sheetView>
  </sheetViews>
  <sheetFormatPr defaultColWidth="9.00390625" defaultRowHeight="13.5"/>
  <cols>
    <col min="4" max="4" width="11.50390625" style="0" customWidth="1"/>
    <col min="5" max="5" width="9.75390625" style="0" customWidth="1"/>
    <col min="6" max="6" width="11.75390625" style="0" customWidth="1"/>
    <col min="7" max="7" width="10.75390625" style="0" customWidth="1"/>
    <col min="29" max="29" width="8.625" style="0" customWidth="1"/>
    <col min="96" max="96" width="9.75390625" style="0" customWidth="1"/>
    <col min="103" max="103" width="8.00390625" style="0" customWidth="1"/>
  </cols>
  <sheetData>
    <row r="2" spans="1:13" ht="13.5">
      <c r="A2" s="20" t="s">
        <v>1009</v>
      </c>
      <c r="B2" s="21" t="s">
        <v>1020</v>
      </c>
      <c r="C2" s="19" t="s">
        <v>944</v>
      </c>
      <c r="D2" s="19" t="s">
        <v>1001</v>
      </c>
      <c r="E2" s="19" t="s">
        <v>1002</v>
      </c>
      <c r="F2" s="19" t="s">
        <v>1010</v>
      </c>
      <c r="G2" s="19" t="s">
        <v>1003</v>
      </c>
      <c r="H2" s="19" t="s">
        <v>1011</v>
      </c>
      <c r="I2" s="19" t="s">
        <v>1012</v>
      </c>
      <c r="J2" s="19" t="s">
        <v>1004</v>
      </c>
      <c r="K2" s="19" t="s">
        <v>1013</v>
      </c>
      <c r="L2" s="19" t="s">
        <v>137</v>
      </c>
      <c r="M2" s="19" t="s">
        <v>729</v>
      </c>
    </row>
    <row r="3" spans="3:13" ht="13.5">
      <c r="C3">
        <f>IF('基本情報'!F9="","",'基本情報'!F9)</f>
      </c>
      <c r="D3">
        <f>IF('基本情報'!AB9="","",'基本情報'!AB9)</f>
      </c>
      <c r="E3">
        <f>IF('基本情報'!AV9="","",'基本情報'!AV9)</f>
      </c>
      <c r="F3" t="str">
        <f>IF(マスタ!$M$16="","",マスタ!$M$16)</f>
        <v>能登地域外</v>
      </c>
      <c r="G3">
        <f>IF('基本情報'!I14="","",TEXT('基本情報'!I14,"yyyy/mm/dd"))</f>
      </c>
      <c r="H3">
        <f>IF('基本情報'!AF14="","",'基本情報'!AF14)</f>
      </c>
      <c r="I3">
        <f>IF('基本情報'!AM14="","",'基本情報'!AM14)</f>
      </c>
      <c r="J3">
        <f>IF('入力ｼｰﾄ'!I11="","",'入力ｼｰﾄ'!I11)</f>
      </c>
      <c r="K3">
        <f>IF('基本情報'!AG16&amp;'基本情報'!K18="","",'基本情報'!AG16&amp;'基本情報'!K18)</f>
      </c>
      <c r="L3">
        <f>IF('基本情報'!AT16="","",'基本情報'!AT16)</f>
      </c>
      <c r="M3" t="str">
        <f ca="1">TEXT(NOW(),"yyyy/mm/dd")</f>
        <v>2021/09/24</v>
      </c>
    </row>
    <row r="5" spans="2:148" ht="13.5">
      <c r="B5" t="s">
        <v>1021</v>
      </c>
      <c r="C5" s="42" t="s">
        <v>945</v>
      </c>
      <c r="D5" s="42" t="s">
        <v>1014</v>
      </c>
      <c r="E5" s="42" t="s">
        <v>1015</v>
      </c>
      <c r="F5" s="42" t="s">
        <v>1016</v>
      </c>
      <c r="G5" s="42" t="s">
        <v>1017</v>
      </c>
      <c r="H5" s="42" t="s">
        <v>1018</v>
      </c>
      <c r="I5" s="42" t="s">
        <v>1019</v>
      </c>
      <c r="J5" s="42" t="s">
        <v>1022</v>
      </c>
      <c r="K5" s="42" t="s">
        <v>1023</v>
      </c>
      <c r="L5" s="42" t="s">
        <v>1024</v>
      </c>
      <c r="M5" s="42" t="s">
        <v>1025</v>
      </c>
      <c r="N5" s="42" t="s">
        <v>1026</v>
      </c>
      <c r="O5" s="42" t="s">
        <v>1027</v>
      </c>
      <c r="P5" s="42" t="s">
        <v>1028</v>
      </c>
      <c r="Q5" s="42" t="s">
        <v>1029</v>
      </c>
      <c r="R5" s="42" t="s">
        <v>1030</v>
      </c>
      <c r="S5" s="42" t="s">
        <v>1031</v>
      </c>
      <c r="T5" s="42" t="s">
        <v>1032</v>
      </c>
      <c r="U5" s="42" t="s">
        <v>1033</v>
      </c>
      <c r="V5" s="42" t="s">
        <v>1034</v>
      </c>
      <c r="W5" s="42" t="s">
        <v>1035</v>
      </c>
      <c r="X5" s="42" t="s">
        <v>1036</v>
      </c>
      <c r="Y5" s="42" t="s">
        <v>1037</v>
      </c>
      <c r="Z5" s="42" t="s">
        <v>1038</v>
      </c>
      <c r="AA5" s="42" t="s">
        <v>1039</v>
      </c>
      <c r="AB5" s="42" t="s">
        <v>1040</v>
      </c>
      <c r="AC5" s="42" t="s">
        <v>1041</v>
      </c>
      <c r="AD5" s="42" t="s">
        <v>1043</v>
      </c>
      <c r="AE5" s="42" t="s">
        <v>1045</v>
      </c>
      <c r="AF5" s="42" t="s">
        <v>1046</v>
      </c>
      <c r="AG5" s="42" t="s">
        <v>1044</v>
      </c>
      <c r="AH5" s="42" t="s">
        <v>1047</v>
      </c>
      <c r="AI5" s="42" t="s">
        <v>1048</v>
      </c>
      <c r="AJ5" s="42" t="s">
        <v>1086</v>
      </c>
      <c r="AK5" s="42" t="s">
        <v>1087</v>
      </c>
      <c r="AL5" s="42" t="s">
        <v>1088</v>
      </c>
      <c r="AM5" s="22" t="s">
        <v>1089</v>
      </c>
      <c r="AN5" s="22" t="s">
        <v>1090</v>
      </c>
      <c r="AO5" s="22" t="s">
        <v>1091</v>
      </c>
      <c r="AP5" s="22" t="s">
        <v>1092</v>
      </c>
      <c r="AQ5" s="22" t="s">
        <v>115</v>
      </c>
      <c r="AR5" s="22" t="s">
        <v>116</v>
      </c>
      <c r="AS5" s="22" t="s">
        <v>117</v>
      </c>
      <c r="AT5" s="22" t="s">
        <v>118</v>
      </c>
      <c r="AU5" s="22" t="s">
        <v>120</v>
      </c>
      <c r="AV5" s="22" t="s">
        <v>121</v>
      </c>
      <c r="AW5" s="22" t="s">
        <v>122</v>
      </c>
      <c r="AX5" s="22" t="s">
        <v>123</v>
      </c>
      <c r="AY5" s="22" t="s">
        <v>124</v>
      </c>
      <c r="AZ5" s="22" t="s">
        <v>125</v>
      </c>
      <c r="BA5" s="22" t="s">
        <v>126</v>
      </c>
      <c r="BB5" s="22" t="s">
        <v>127</v>
      </c>
      <c r="BC5" s="22" t="s">
        <v>129</v>
      </c>
      <c r="BD5" s="22" t="s">
        <v>130</v>
      </c>
      <c r="BE5" s="22" t="s">
        <v>131</v>
      </c>
      <c r="BF5" s="22" t="s">
        <v>132</v>
      </c>
      <c r="BG5" s="22" t="s">
        <v>133</v>
      </c>
      <c r="BH5" s="22" t="s">
        <v>134</v>
      </c>
      <c r="BI5" s="22" t="s">
        <v>135</v>
      </c>
      <c r="BJ5" s="22" t="s">
        <v>136</v>
      </c>
      <c r="BK5" s="22" t="s">
        <v>138</v>
      </c>
      <c r="BL5" s="22" t="s">
        <v>139</v>
      </c>
      <c r="BM5" s="22" t="s">
        <v>140</v>
      </c>
      <c r="BN5" s="22" t="s">
        <v>141</v>
      </c>
      <c r="BO5" s="22" t="s">
        <v>142</v>
      </c>
      <c r="BP5" s="22" t="s">
        <v>143</v>
      </c>
      <c r="BQ5" s="22" t="s">
        <v>144</v>
      </c>
      <c r="BR5" s="22" t="s">
        <v>118</v>
      </c>
      <c r="BS5" s="22" t="s">
        <v>145</v>
      </c>
      <c r="BT5" s="22" t="s">
        <v>146</v>
      </c>
      <c r="BU5" s="22" t="s">
        <v>147</v>
      </c>
      <c r="BV5" s="22" t="s">
        <v>148</v>
      </c>
      <c r="BW5" s="22" t="s">
        <v>149</v>
      </c>
      <c r="BX5" s="22" t="s">
        <v>150</v>
      </c>
      <c r="BY5" s="22" t="s">
        <v>151</v>
      </c>
      <c r="BZ5" s="22" t="s">
        <v>161</v>
      </c>
      <c r="CA5" s="22" t="s">
        <v>152</v>
      </c>
      <c r="CB5" s="22" t="s">
        <v>153</v>
      </c>
      <c r="CC5" s="22" t="s">
        <v>154</v>
      </c>
      <c r="CD5" s="22" t="s">
        <v>155</v>
      </c>
      <c r="CE5" s="22" t="s">
        <v>156</v>
      </c>
      <c r="CF5" s="22" t="s">
        <v>157</v>
      </c>
      <c r="CG5" s="22" t="s">
        <v>158</v>
      </c>
      <c r="CH5" s="22" t="s">
        <v>159</v>
      </c>
      <c r="CI5" s="22" t="s">
        <v>160</v>
      </c>
      <c r="CJ5" s="22" t="s">
        <v>162</v>
      </c>
      <c r="CK5" s="22" t="s">
        <v>163</v>
      </c>
      <c r="CL5" s="22" t="s">
        <v>164</v>
      </c>
      <c r="CM5" s="22" t="s">
        <v>165</v>
      </c>
      <c r="CN5" s="22" t="s">
        <v>166</v>
      </c>
      <c r="CO5" s="22" t="s">
        <v>184</v>
      </c>
      <c r="CP5" s="22" t="s">
        <v>185</v>
      </c>
      <c r="CQ5" s="22" t="s">
        <v>193</v>
      </c>
      <c r="CR5" s="22" t="s">
        <v>192</v>
      </c>
      <c r="CS5" s="22" t="s">
        <v>191</v>
      </c>
      <c r="CT5" s="22" t="s">
        <v>190</v>
      </c>
      <c r="CU5" s="22" t="s">
        <v>186</v>
      </c>
      <c r="CV5" s="22" t="s">
        <v>187</v>
      </c>
      <c r="CW5" s="22" t="s">
        <v>188</v>
      </c>
      <c r="CX5" s="22" t="s">
        <v>189</v>
      </c>
      <c r="CY5" s="22" t="s">
        <v>194</v>
      </c>
      <c r="CZ5" s="22" t="s">
        <v>195</v>
      </c>
      <c r="DA5" s="22" t="s">
        <v>196</v>
      </c>
      <c r="DB5" s="22" t="s">
        <v>210</v>
      </c>
      <c r="DC5" s="22" t="s">
        <v>197</v>
      </c>
      <c r="DD5" s="22" t="s">
        <v>198</v>
      </c>
      <c r="DE5" s="22" t="s">
        <v>199</v>
      </c>
      <c r="DF5" s="22" t="s">
        <v>211</v>
      </c>
      <c r="DG5" s="22" t="s">
        <v>946</v>
      </c>
      <c r="DH5" s="22" t="s">
        <v>947</v>
      </c>
      <c r="DI5" s="22" t="s">
        <v>948</v>
      </c>
      <c r="DJ5" s="22" t="s">
        <v>212</v>
      </c>
      <c r="DK5" s="22" t="s">
        <v>949</v>
      </c>
      <c r="DL5" s="22" t="s">
        <v>950</v>
      </c>
      <c r="DM5" s="22" t="s">
        <v>951</v>
      </c>
      <c r="DN5" s="22" t="s">
        <v>213</v>
      </c>
      <c r="DO5" s="22" t="s">
        <v>201</v>
      </c>
      <c r="DP5" s="22" t="s">
        <v>202</v>
      </c>
      <c r="DQ5" s="22" t="s">
        <v>203</v>
      </c>
      <c r="DR5" s="22" t="s">
        <v>214</v>
      </c>
      <c r="DS5" s="22" t="s">
        <v>204</v>
      </c>
      <c r="DT5" s="22" t="s">
        <v>205</v>
      </c>
      <c r="DU5" s="22" t="s">
        <v>206</v>
      </c>
      <c r="DV5" s="22" t="s">
        <v>215</v>
      </c>
      <c r="DW5" s="22" t="s">
        <v>207</v>
      </c>
      <c r="DX5" s="22" t="s">
        <v>216</v>
      </c>
      <c r="DY5" s="22" t="s">
        <v>208</v>
      </c>
      <c r="DZ5" s="22" t="s">
        <v>724</v>
      </c>
      <c r="EA5" s="22" t="s">
        <v>209</v>
      </c>
      <c r="EB5" s="22" t="s">
        <v>217</v>
      </c>
      <c r="EC5" s="22" t="s">
        <v>218</v>
      </c>
      <c r="ED5" s="22" t="s">
        <v>219</v>
      </c>
      <c r="EE5" s="22" t="s">
        <v>220</v>
      </c>
      <c r="EF5" s="22" t="s">
        <v>221</v>
      </c>
      <c r="EG5" s="22" t="s">
        <v>222</v>
      </c>
      <c r="EH5" s="22" t="s">
        <v>223</v>
      </c>
      <c r="EI5" s="22" t="s">
        <v>224</v>
      </c>
      <c r="EJ5" s="22" t="s">
        <v>225</v>
      </c>
      <c r="EK5" s="22" t="s">
        <v>226</v>
      </c>
      <c r="EL5" s="22" t="s">
        <v>227</v>
      </c>
      <c r="EM5" s="22" t="s">
        <v>228</v>
      </c>
      <c r="EN5" s="22" t="s">
        <v>229</v>
      </c>
      <c r="EO5" s="22" t="s">
        <v>230</v>
      </c>
      <c r="EP5" s="22" t="s">
        <v>231</v>
      </c>
      <c r="EQ5" s="22" t="s">
        <v>1065</v>
      </c>
      <c r="ER5" s="22" t="s">
        <v>1066</v>
      </c>
    </row>
    <row r="6" spans="3:148" ht="13.5">
      <c r="C6" s="41">
        <f>IF('基本情報'!F9="","",'基本情報'!F9)</f>
      </c>
      <c r="D6" s="41">
        <f>IF('基本情報'!J20="","",'基本情報'!J20)</f>
      </c>
      <c r="E6" s="41">
        <f>IF('基本情報'!S20="","",'基本情報'!S20)</f>
      </c>
      <c r="F6" s="41">
        <f>IF('基本情報'!AA20="","",'基本情報'!AA20)</f>
      </c>
      <c r="G6" s="41">
        <f>IF('基本情報'!J22="","",'基本情報'!J22)</f>
      </c>
      <c r="H6" s="41">
        <f>IF('基本情報'!R22="","",'基本情報'!R22)</f>
      </c>
      <c r="I6" s="41">
        <f>IF('基本情報'!Z24="","",'基本情報'!Z24)</f>
      </c>
      <c r="J6" s="41"/>
      <c r="K6" s="41"/>
      <c r="L6" s="41"/>
      <c r="M6" s="41"/>
      <c r="N6" s="41">
        <f>IF('基本情報'!F29="","",'基本情報'!F29)</f>
      </c>
      <c r="O6" s="41">
        <f>IF('基本情報'!H41="","",'基本情報'!H41)</f>
      </c>
      <c r="P6" s="41">
        <f>IF('基本情報'!H43="","",'基本情報'!H43)</f>
      </c>
      <c r="Q6" s="41">
        <f>IF('基本情報'!H45="","",'基本情報'!H45)</f>
      </c>
      <c r="R6" s="41">
        <f>IF('基本情報'!F32="","",'基本情報'!F32)</f>
      </c>
      <c r="S6" s="41">
        <f>IF('基本情報'!J53="","",'基本情報'!J53)</f>
      </c>
      <c r="T6" s="41">
        <f>IF('基本情報'!J54="","",'基本情報'!J54)</f>
      </c>
      <c r="U6" s="41">
        <f>IF('基本情報'!J55="","",'基本情報'!J55)</f>
      </c>
      <c r="V6" s="41">
        <f>IF('基本情報'!J56="","",'基本情報'!J56)</f>
      </c>
      <c r="W6" s="41">
        <f>IF('基本情報'!G57="","",'基本情報'!G57)</f>
      </c>
      <c r="X6" s="41">
        <f>IF('基本情報'!K57="","",'基本情報'!K57)</f>
      </c>
      <c r="Y6" s="41">
        <f>IF('基本情報'!G59="","",'基本情報'!G59)</f>
      </c>
      <c r="Z6" s="41">
        <f>IF('基本情報'!K59="","",'基本情報'!K59)</f>
      </c>
      <c r="AA6" s="41">
        <f>IF('基本情報'!G61="","",'基本情報'!G61)</f>
      </c>
      <c r="AB6" s="41">
        <f>IF('基本情報'!M61&amp;'基本情報'!K61="","",'基本情報'!K61&amp;"種"&amp;'基本情報'!M61&amp;"級")</f>
      </c>
      <c r="AC6" s="41">
        <f>IF('基本情報'!G63="","",'基本情報'!G63)</f>
      </c>
      <c r="AD6" s="41">
        <f>IF('基本情報'!N63="","",'基本情報'!N63)</f>
      </c>
      <c r="AE6" s="41">
        <f>IF('基本情報'!J69="","",'基本情報'!J69)</f>
      </c>
      <c r="AF6" s="41">
        <f>IF('基本情報'!J71="","",'基本情報'!J71)</f>
      </c>
      <c r="AG6" s="41">
        <f>IF('基本情報'!K73="","",'基本情報'!K73)</f>
      </c>
      <c r="AH6" s="41">
        <f>IF('基本情報'!K74="","",'基本情報'!K74)</f>
      </c>
      <c r="AI6" s="41">
        <f>IF('基本情報'!K75="","",'基本情報'!K75)</f>
      </c>
      <c r="AJ6" s="41">
        <f>IF('基本情報'!K77="","",'基本情報'!K77)</f>
      </c>
      <c r="AK6" s="41">
        <f>IF('基本情報'!F79="","",'基本情報'!F79)</f>
      </c>
      <c r="AL6" s="41">
        <f>IF('基本情報'!F85="","",TEXT('基本情報'!F85,"yyyy/mm/dd"))</f>
      </c>
      <c r="AM6" s="41">
        <f>IF('基本情報'!Q28="","",TEXT('基本情報'!Q28,"yyyy/mm/dd"))</f>
      </c>
      <c r="AN6" s="41">
        <f>IF('基本情報'!W28="","",TEXT('基本情報'!W28,"yyyy/mm/dd"))</f>
      </c>
      <c r="AO6" s="41">
        <f>IF('基本情報'!Q30="","",'基本情報'!Q30)</f>
      </c>
      <c r="AP6" s="41">
        <f>IF('基本情報'!S32="","",'基本情報'!S32)</f>
      </c>
      <c r="AQ6" s="41">
        <f>IF('基本情報'!R41="","",'基本情報'!R41)</f>
      </c>
      <c r="AR6" s="41">
        <f>IF('基本情報'!R47="","",'基本情報'!R47)</f>
      </c>
      <c r="AS6" s="41">
        <f>IF('基本情報'!X52="","",'基本情報'!X52)</f>
      </c>
      <c r="AT6" s="41">
        <f>IF('基本情報'!R53="","",'基本情報'!R53)</f>
      </c>
      <c r="AU6" s="41">
        <f>IF('基本情報'!X55="","",'基本情報'!X55)</f>
      </c>
      <c r="AV6" s="41">
        <f>IF('基本情報'!S56="","",'基本情報'!S56)</f>
      </c>
      <c r="AW6" s="41">
        <f>IF('基本情報'!R57="","",'基本情報'!R57)</f>
      </c>
      <c r="AX6" s="41">
        <f>IF('基本情報'!V57="","",'基本情報'!V57)</f>
      </c>
      <c r="AY6" s="41">
        <f>IF('基本情報'!W59="","",'基本情報'!W59)</f>
      </c>
      <c r="AZ6" s="41">
        <f>IF('基本情報'!R61="","",'基本情報'!R61)</f>
      </c>
      <c r="BA6" s="41">
        <f>IF('基本情報'!V61&amp;'基本情報'!X61="","",'基本情報'!V61&amp;"種"&amp;'基本情報'!X61&amp;"級")</f>
      </c>
      <c r="BB6" s="41">
        <f>IF('基本情報'!R63="","",'基本情報'!R63)</f>
      </c>
      <c r="BC6" s="41">
        <f>IF('基本情報'!Y63="","",'基本情報'!Y63)</f>
      </c>
      <c r="BD6" s="41">
        <f>IF('基本情報'!U69="","",'基本情報'!U69)</f>
      </c>
      <c r="BE6" s="41">
        <f>IF('基本情報'!U71="","",'基本情報'!U71)</f>
      </c>
      <c r="BF6" s="41">
        <f>IF('基本情報'!V73="","",'基本情報'!V73)</f>
      </c>
      <c r="BG6" s="41">
        <f>IF('基本情報'!V74="","",'基本情報'!V74)</f>
      </c>
      <c r="BH6" s="41">
        <f>IF('基本情報'!V75="","",'基本情報'!V75)</f>
      </c>
      <c r="BI6" s="41">
        <f>IF('基本情報'!Q79="","",'基本情報'!Q79)</f>
      </c>
      <c r="BJ6" s="41">
        <f>IF('基本情報'!Q85="","",TEXT('基本情報'!Q85,"yyyy/mm/dd"))</f>
      </c>
      <c r="BK6" s="41">
        <f>IF('基本情報'!AB28="","",TEXT('基本情報'!AB28,"yyyy/mm/dd"))</f>
      </c>
      <c r="BL6" s="41">
        <f>IF('基本情報'!AH28="","",TEXT('基本情報'!AH28,"yyyy/mm/dd"))</f>
      </c>
      <c r="BM6" s="41">
        <f>IF('基本情報'!AB30="","",'基本情報'!AB30)</f>
      </c>
      <c r="BN6" s="41">
        <f>IF('基本情報'!AD32="","",'基本情報'!AD32)</f>
      </c>
      <c r="BO6" s="41">
        <f>IF('基本情報'!AC41="","",'基本情報'!AC41)</f>
      </c>
      <c r="BP6" s="41">
        <f>IF('基本情報'!AC47="","",'基本情報'!AC47)</f>
      </c>
      <c r="BQ6" s="41">
        <f>IF('基本情報'!AI52="","",'基本情報'!AI52)</f>
      </c>
      <c r="BR6" s="41">
        <f>IF('基本情報'!AD53="","",'基本情報'!AD53)</f>
      </c>
      <c r="BS6" s="41">
        <f>IF('基本情報'!AI54="","",'基本情報'!AI54)</f>
      </c>
      <c r="BT6" s="41">
        <f>IF('基本情報'!AI55="","",'基本情報'!AI55)</f>
      </c>
      <c r="BU6" s="41">
        <f>IF('基本情報'!AD56="","",'基本情報'!AD56)</f>
      </c>
      <c r="BV6" s="41">
        <f>IF('基本情報'!AC57="","",'基本情報'!AC57)</f>
      </c>
      <c r="BW6" s="41">
        <f>IF('基本情報'!AG57="","",'基本情報'!AG57)</f>
      </c>
      <c r="BX6" s="41">
        <f>IF('基本情報'!AH59="","",'基本情報'!AH59)</f>
      </c>
      <c r="BY6" s="41">
        <f>IF('基本情報'!AC61="","",'基本情報'!AC61)</f>
      </c>
      <c r="BZ6" s="41">
        <f>IF('基本情報'!AG61&amp;'基本情報'!AI61="","",'基本情報'!AG61&amp;"種"&amp;'基本情報'!AI61&amp;"級")</f>
      </c>
      <c r="CA6" s="41">
        <f>IF('基本情報'!AC63="","",'基本情報'!AC63)</f>
      </c>
      <c r="CB6" s="41">
        <f>IF('基本情報'!AJ63="","",'基本情報'!AJ63)</f>
      </c>
      <c r="CC6" s="41">
        <f>IF('基本情報'!AF69="","",'基本情報'!AF69)</f>
      </c>
      <c r="CD6" s="41">
        <f>IF('基本情報'!AF71="","",'基本情報'!AF71)</f>
      </c>
      <c r="CE6" s="41">
        <f>IF('基本情報'!AG73="","",'基本情報'!AG73)</f>
      </c>
      <c r="CF6" s="41">
        <f>IF('基本情報'!AG74="","",'基本情報'!AG74)</f>
      </c>
      <c r="CG6" s="41">
        <f>IF('基本情報'!AG75="","",'基本情報'!AG75)</f>
      </c>
      <c r="CH6" s="41">
        <f>IF('基本情報'!AB79="","",'基本情報'!AB79)</f>
      </c>
      <c r="CI6" s="41">
        <f>IF('基本情報'!AB85="","",TEXT('基本情報'!AB85,"yyyy/mm/dd"))</f>
      </c>
      <c r="CJ6" s="41">
        <f>IF('基本情報'!AM28="","",TEXT('基本情報'!AM28,"yyyy/mm/dd"))</f>
      </c>
      <c r="CK6" s="41">
        <f>IF('基本情報'!AT28="","",TEXT('基本情報'!AT28,"yyyy/mm/dd"))</f>
      </c>
      <c r="CL6" s="41">
        <f>IF('基本情報'!AM30="","",'基本情報'!AM30)</f>
      </c>
      <c r="CM6" s="41">
        <f>IF('基本情報'!AP32="","",'基本情報'!AP32)</f>
      </c>
      <c r="CN6" s="41">
        <f>IF('基本情報'!AO34="","",'基本情報'!AO34)</f>
      </c>
      <c r="CO6" s="41">
        <f>マスタ!S3</f>
      </c>
      <c r="CP6" s="41" t="str">
        <f>IF(マスタ!S4=TRUE,"あり","なし")</f>
        <v>なし</v>
      </c>
      <c r="CQ6" s="41">
        <f>IF('基本情報'!AR40="","",'基本情報'!AR40)</f>
      </c>
      <c r="CR6" s="41">
        <f>IF('基本情報'!AN41="","",'基本情報'!AN41)</f>
      </c>
      <c r="CS6" s="41">
        <f>IF('基本情報'!AR41="","",'基本情報'!AR41)</f>
      </c>
      <c r="CT6" s="41">
        <f>IF('基本情報'!AT40="","",'基本情報'!AT40)</f>
      </c>
      <c r="CU6" s="41" t="str">
        <f>IF(マスタ!S5=TRUE,"あり","なし")</f>
        <v>なし</v>
      </c>
      <c r="CV6" s="41">
        <f>IF('基本情報'!AN43="","",'基本情報'!AN43)</f>
      </c>
      <c r="CW6" s="41">
        <f>IF('基本情報'!AR43="","",'基本情報'!AR43)</f>
      </c>
      <c r="CX6" s="41">
        <f>IF('基本情報'!AT42="","",'基本情報'!AT42)</f>
      </c>
      <c r="CY6" s="41" t="str">
        <f>IF(マスタ!S6=TRUE,"あり","なし")</f>
        <v>なし</v>
      </c>
      <c r="CZ6" s="41">
        <f>IF('基本情報'!AN45="","",'基本情報'!AN45)</f>
      </c>
      <c r="DA6" s="41">
        <f>IF('基本情報'!AR45="","",'基本情報'!AR45)</f>
      </c>
      <c r="DB6" s="41">
        <f>IF('基本情報'!AT44="","",'基本情報'!AT44)</f>
      </c>
      <c r="DC6" s="41" t="str">
        <f>IF(マスタ!S7=TRUE,"あり","なし")</f>
        <v>なし</v>
      </c>
      <c r="DD6" s="41">
        <f>IF('基本情報'!AN47="","",'基本情報'!AN47)</f>
      </c>
      <c r="DE6" s="41">
        <f>IF('基本情報'!AR47="","",'基本情報'!AR47)</f>
      </c>
      <c r="DF6" s="41">
        <f>IF('基本情報'!AT46="","",'基本情報'!AT46)</f>
      </c>
      <c r="DG6" s="41" t="str">
        <f>IF(マスタ!S8=TRUE,"あり","なし")</f>
        <v>なし</v>
      </c>
      <c r="DH6" s="41">
        <f>IF('基本情報'!AN49="","",'基本情報'!AN49)</f>
      </c>
      <c r="DI6" s="41">
        <f>IF('基本情報'!AR49="","",'基本情報'!AR49)</f>
      </c>
      <c r="DJ6" s="41">
        <f>IF('基本情報'!AT48="","",'基本情報'!AT48)</f>
      </c>
      <c r="DK6" s="41" t="str">
        <f>IF(マスタ!S9=TRUE,"あり","なし")</f>
        <v>なし</v>
      </c>
      <c r="DL6" s="41">
        <f>IF('基本情報'!AN51="","",'基本情報'!AN51)</f>
      </c>
      <c r="DM6" s="41">
        <f>IF('基本情報'!AR51="","",'基本情報'!AR51)</f>
      </c>
      <c r="DN6" s="41">
        <f>IF('基本情報'!AT50="","",'基本情報'!AT50)</f>
      </c>
      <c r="DO6" s="41" t="str">
        <f>IF(マスタ!S10=TRUE,"あり","なし")</f>
        <v>なし</v>
      </c>
      <c r="DP6" s="41">
        <f>IF('基本情報'!AN53="","",'基本情報'!AN53)</f>
      </c>
      <c r="DQ6" s="41">
        <f>IF('基本情報'!AR53="","",'基本情報'!AR53)</f>
      </c>
      <c r="DR6" s="41">
        <f>IF('基本情報'!AT52="","",'基本情報'!AT52)</f>
      </c>
      <c r="DS6" s="41" t="str">
        <f>IF(マスタ!S11=TRUE,"あり","なし")</f>
        <v>なし</v>
      </c>
      <c r="DT6" s="41">
        <f>IF('基本情報'!AN55="","",'基本情報'!AN55)</f>
      </c>
      <c r="DU6" s="41">
        <f>IF('基本情報'!AR55="","",'基本情報'!AR55)</f>
      </c>
      <c r="DV6" s="41">
        <f>IF('基本情報'!AT54="","",'基本情報'!AT54)</f>
      </c>
      <c r="DW6" s="41" t="str">
        <f>IF(マスタ!S12=TRUE,"あり","なし")</f>
        <v>なし</v>
      </c>
      <c r="DX6" s="41">
        <f>IF('基本情報'!AT56="","",'基本情報'!AT56)</f>
      </c>
      <c r="DY6" s="41" t="str">
        <f>IF(マスタ!S13=TRUE,"あり","なし")</f>
        <v>なし</v>
      </c>
      <c r="DZ6" s="41">
        <f>IF('基本情報'!AT57="","",'基本情報'!AT57)</f>
      </c>
      <c r="EA6" s="41" t="str">
        <f>IF(マスタ!S14=TRUE,"あり","なし")</f>
        <v>なし</v>
      </c>
      <c r="EB6" s="41">
        <f>IF('基本情報'!AT58="","",'基本情報'!AT58)</f>
      </c>
      <c r="EC6" s="41">
        <f>IF('基本情報'!AT59="","",'基本情報'!AT59)</f>
      </c>
      <c r="ED6" s="41">
        <f>IF('基本情報'!AO61="","",'基本情報'!AO61)</f>
      </c>
      <c r="EE6" s="41">
        <f>IF('基本情報'!AS61&amp;'基本情報'!AU61="","",'基本情報'!AS61&amp;"種"&amp;'基本情報'!AU61&amp;"級")</f>
      </c>
      <c r="EF6" s="41">
        <f>IF('基本情報'!AN63="","",'基本情報'!AN63)</f>
      </c>
      <c r="EG6" s="41">
        <f>IF('基本情報'!AU63="","",'基本情報'!AU63)</f>
      </c>
      <c r="EH6" s="41">
        <f>IF('基本情報'!AQ69="","",'基本情報'!AQ69)</f>
      </c>
      <c r="EI6" s="41">
        <f>IF('基本情報'!AQ71="","",'基本情報'!AQ71)</f>
      </c>
      <c r="EJ6" s="41">
        <f>IF('基本情報'!AQ73="","",'基本情報'!AQ73)</f>
      </c>
      <c r="EK6" s="41">
        <f>IF('基本情報'!AQ74="","",'基本情報'!AQ74)</f>
      </c>
      <c r="EL6" s="41">
        <f>IF('基本情報'!AQ75="","",'基本情報'!AQ75)</f>
      </c>
      <c r="EM6" s="41">
        <f>IF('基本情報'!AQ77="","",'基本情報'!AQ77)</f>
      </c>
      <c r="EN6" s="41">
        <f>IF('基本情報'!AQ78="","",'基本情報'!AQ78)</f>
      </c>
      <c r="EO6" s="41">
        <f>IF('基本情報'!AM79="","",'基本情報'!AM79)</f>
      </c>
      <c r="EP6" s="41">
        <f>IF('基本情報'!AM85="","",TEXT('基本情報'!AM85,"yyyy/mm/dd"))</f>
      </c>
      <c r="EQ6" s="41">
        <f>IF('基本情報'!H47="","",'基本情報'!H47)</f>
      </c>
      <c r="ER6" s="41">
        <f>IF('基本情報'!H49="","",'基本情報'!H49)</f>
      </c>
    </row>
    <row r="7" ht="13.5">
      <c r="AP7" s="183"/>
    </row>
    <row r="8" spans="1:132" ht="16.5" customHeight="1">
      <c r="A8" t="s">
        <v>232</v>
      </c>
      <c r="C8" s="27" t="s">
        <v>952</v>
      </c>
      <c r="D8" s="27" t="s">
        <v>234</v>
      </c>
      <c r="E8" s="27" t="s">
        <v>1200</v>
      </c>
      <c r="F8" s="27" t="s">
        <v>236</v>
      </c>
      <c r="G8" s="27" t="s">
        <v>237</v>
      </c>
      <c r="H8" s="27" t="s">
        <v>238</v>
      </c>
      <c r="I8" s="27" t="s">
        <v>1202</v>
      </c>
      <c r="J8" s="27" t="s">
        <v>235</v>
      </c>
      <c r="K8" s="165" t="s">
        <v>953</v>
      </c>
      <c r="L8" s="165" t="s">
        <v>954</v>
      </c>
      <c r="M8" s="165" t="s">
        <v>955</v>
      </c>
      <c r="N8" s="165" t="s">
        <v>956</v>
      </c>
      <c r="O8" s="165" t="s">
        <v>957</v>
      </c>
      <c r="P8" s="165" t="s">
        <v>958</v>
      </c>
      <c r="Q8" s="165" t="s">
        <v>959</v>
      </c>
      <c r="R8" s="165" t="s">
        <v>960</v>
      </c>
      <c r="S8" s="165" t="s">
        <v>1204</v>
      </c>
      <c r="T8" s="165" t="s">
        <v>1205</v>
      </c>
      <c r="U8" s="165" t="s">
        <v>297</v>
      </c>
      <c r="V8" s="165" t="s">
        <v>961</v>
      </c>
      <c r="W8" s="165" t="s">
        <v>962</v>
      </c>
      <c r="X8" s="165" t="s">
        <v>963</v>
      </c>
      <c r="Y8" s="165" t="s">
        <v>964</v>
      </c>
      <c r="Z8" s="165" t="s">
        <v>298</v>
      </c>
      <c r="AA8" s="165" t="s">
        <v>299</v>
      </c>
      <c r="AB8" s="165" t="s">
        <v>300</v>
      </c>
      <c r="AC8" s="165" t="s">
        <v>301</v>
      </c>
      <c r="AD8" s="165" t="s">
        <v>302</v>
      </c>
      <c r="AE8" s="165" t="s">
        <v>303</v>
      </c>
      <c r="AF8" s="165" t="s">
        <v>304</v>
      </c>
      <c r="AG8" s="165" t="s">
        <v>305</v>
      </c>
      <c r="AH8" s="165" t="s">
        <v>965</v>
      </c>
      <c r="AI8" s="165" t="s">
        <v>966</v>
      </c>
      <c r="AJ8" s="165" t="s">
        <v>967</v>
      </c>
      <c r="AK8" s="165" t="s">
        <v>968</v>
      </c>
      <c r="AL8" s="165" t="s">
        <v>969</v>
      </c>
      <c r="AM8" s="165" t="s">
        <v>970</v>
      </c>
      <c r="AN8" s="165" t="s">
        <v>971</v>
      </c>
      <c r="AO8" s="165" t="s">
        <v>972</v>
      </c>
      <c r="AP8" s="165" t="s">
        <v>973</v>
      </c>
      <c r="AQ8" s="165" t="s">
        <v>974</v>
      </c>
      <c r="AR8" s="165" t="s">
        <v>975</v>
      </c>
      <c r="AS8" s="165" t="s">
        <v>976</v>
      </c>
      <c r="AT8" s="165" t="s">
        <v>977</v>
      </c>
      <c r="AU8" s="165" t="s">
        <v>978</v>
      </c>
      <c r="AV8" s="165" t="s">
        <v>979</v>
      </c>
      <c r="AW8" s="165" t="s">
        <v>980</v>
      </c>
      <c r="AX8" s="165" t="s">
        <v>807</v>
      </c>
      <c r="AY8" s="188" t="s">
        <v>799</v>
      </c>
      <c r="AZ8" s="188" t="s">
        <v>800</v>
      </c>
      <c r="BA8" s="165" t="s">
        <v>981</v>
      </c>
      <c r="BB8" s="165" t="s">
        <v>982</v>
      </c>
      <c r="BC8" s="165" t="s">
        <v>983</v>
      </c>
      <c r="BD8" s="165" t="s">
        <v>984</v>
      </c>
      <c r="BE8" s="165" t="s">
        <v>985</v>
      </c>
      <c r="BF8" s="165" t="s">
        <v>934</v>
      </c>
      <c r="BG8" s="165" t="s">
        <v>986</v>
      </c>
      <c r="BH8" s="165" t="s">
        <v>987</v>
      </c>
      <c r="BI8" s="188" t="s">
        <v>801</v>
      </c>
      <c r="BJ8" s="188"/>
      <c r="BK8" s="165" t="s">
        <v>988</v>
      </c>
      <c r="BL8" s="165" t="s">
        <v>989</v>
      </c>
      <c r="BM8" s="165" t="s">
        <v>990</v>
      </c>
      <c r="BN8" s="165" t="s">
        <v>991</v>
      </c>
      <c r="BO8" s="165" t="s">
        <v>992</v>
      </c>
      <c r="BP8" s="165" t="s">
        <v>993</v>
      </c>
      <c r="BQ8" s="165" t="s">
        <v>994</v>
      </c>
      <c r="BR8" s="188" t="s">
        <v>802</v>
      </c>
      <c r="BS8" s="188" t="s">
        <v>803</v>
      </c>
      <c r="BT8" s="165" t="s">
        <v>334</v>
      </c>
      <c r="BU8" s="166" t="s">
        <v>1235</v>
      </c>
      <c r="BV8" s="166" t="s">
        <v>1236</v>
      </c>
      <c r="BW8" s="166" t="s">
        <v>1238</v>
      </c>
      <c r="BX8" s="166" t="s">
        <v>1240</v>
      </c>
      <c r="BY8" s="166" t="s">
        <v>1241</v>
      </c>
      <c r="BZ8" s="166" t="s">
        <v>1237</v>
      </c>
      <c r="CA8" s="166" t="s">
        <v>1243</v>
      </c>
      <c r="CB8" s="166" t="s">
        <v>1245</v>
      </c>
      <c r="CC8" s="166" t="s">
        <v>1247</v>
      </c>
      <c r="CD8" s="166" t="s">
        <v>1248</v>
      </c>
      <c r="CE8" s="166" t="s">
        <v>1250</v>
      </c>
      <c r="CF8" s="166" t="s">
        <v>1251</v>
      </c>
      <c r="CG8" s="166" t="s">
        <v>1253</v>
      </c>
      <c r="CH8" s="166" t="s">
        <v>335</v>
      </c>
      <c r="CI8" s="166" t="s">
        <v>336</v>
      </c>
      <c r="CJ8" s="166" t="s">
        <v>337</v>
      </c>
      <c r="CK8" s="166" t="s">
        <v>338</v>
      </c>
      <c r="CL8" s="166" t="s">
        <v>339</v>
      </c>
      <c r="CM8" s="166" t="s">
        <v>340</v>
      </c>
      <c r="CN8" s="166" t="s">
        <v>341</v>
      </c>
      <c r="CO8" s="166" t="s">
        <v>342</v>
      </c>
      <c r="CP8" s="166" t="s">
        <v>343</v>
      </c>
      <c r="CQ8" s="166" t="s">
        <v>344</v>
      </c>
      <c r="CR8" s="165" t="s">
        <v>345</v>
      </c>
      <c r="CS8" s="27" t="s">
        <v>742</v>
      </c>
      <c r="CT8" s="174" t="s">
        <v>743</v>
      </c>
      <c r="CU8" s="27" t="s">
        <v>744</v>
      </c>
      <c r="CV8" s="27" t="s">
        <v>745</v>
      </c>
      <c r="CW8" s="27" t="s">
        <v>746</v>
      </c>
      <c r="CX8" s="27" t="s">
        <v>747</v>
      </c>
      <c r="CY8" s="27" t="s">
        <v>755</v>
      </c>
      <c r="CZ8" s="27" t="s">
        <v>756</v>
      </c>
      <c r="DA8" s="27" t="s">
        <v>757</v>
      </c>
      <c r="DB8" s="27" t="s">
        <v>758</v>
      </c>
      <c r="DC8" s="27" t="s">
        <v>759</v>
      </c>
      <c r="DD8" s="27" t="s">
        <v>760</v>
      </c>
      <c r="DE8" s="27" t="s">
        <v>761</v>
      </c>
      <c r="DF8" s="27" t="s">
        <v>762</v>
      </c>
      <c r="DG8" s="184" t="s">
        <v>781</v>
      </c>
      <c r="DH8" s="184" t="s">
        <v>783</v>
      </c>
      <c r="DI8" s="184" t="s">
        <v>782</v>
      </c>
      <c r="DJ8" s="184" t="s">
        <v>784</v>
      </c>
      <c r="DK8" s="184" t="s">
        <v>808</v>
      </c>
      <c r="DL8" s="191" t="s">
        <v>779</v>
      </c>
      <c r="DM8" s="463" t="s">
        <v>780</v>
      </c>
      <c r="DN8" s="184" t="s">
        <v>773</v>
      </c>
      <c r="DO8" s="184" t="s">
        <v>941</v>
      </c>
      <c r="DP8" s="173" t="s">
        <v>940</v>
      </c>
      <c r="DQ8" s="226" t="s">
        <v>933</v>
      </c>
      <c r="DR8" s="226" t="s">
        <v>935</v>
      </c>
      <c r="DS8" s="226" t="s">
        <v>936</v>
      </c>
      <c r="DT8" s="226" t="s">
        <v>937</v>
      </c>
      <c r="DU8" s="226" t="s">
        <v>938</v>
      </c>
      <c r="DV8" s="226" t="s">
        <v>939</v>
      </c>
      <c r="DW8" s="226" t="s">
        <v>200</v>
      </c>
      <c r="DX8" s="465" t="s">
        <v>1539</v>
      </c>
      <c r="DY8" s="466" t="s">
        <v>1540</v>
      </c>
      <c r="DZ8" s="466" t="s">
        <v>1541</v>
      </c>
      <c r="EA8" s="466" t="s">
        <v>1613</v>
      </c>
      <c r="EB8" s="466" t="s">
        <v>1633</v>
      </c>
    </row>
    <row r="9" spans="3:132" ht="13.5">
      <c r="C9" s="41">
        <f>IF('基本情報'!F9="","",'基本情報'!F9)</f>
      </c>
      <c r="D9" s="41">
        <f>IF('要約用紙'!AH8="","",'要約用紙'!AH8)</f>
      </c>
      <c r="E9" s="41" t="str">
        <f>IF('要約用紙'!E12="","",'要約用紙'!E12)</f>
        <v>特記すべき事なし
</v>
      </c>
      <c r="F9" s="41" t="b">
        <v>0</v>
      </c>
      <c r="G9" s="41" t="b">
        <v>0</v>
      </c>
      <c r="H9" s="41" t="b">
        <v>0</v>
      </c>
      <c r="I9" s="41">
        <f>IF('要約用紙'!AE13="","",'要約用紙'!AE13)</f>
      </c>
      <c r="J9" s="41">
        <f>IF('要約用紙'!AO13="","",'要約用紙'!AO13)</f>
      </c>
      <c r="K9" s="41" t="b">
        <f>IF(マスタ!E70="","",マスタ!E70)</f>
        <v>0</v>
      </c>
      <c r="L9" s="41" t="b">
        <f>IF(マスタ!E71="","",マスタ!E71)</f>
        <v>0</v>
      </c>
      <c r="M9" s="41" t="b">
        <f>IF(マスタ!E72="","",マスタ!E72)</f>
        <v>0</v>
      </c>
      <c r="N9" s="41" t="b">
        <f>IF(マスタ!E73="","",マスタ!E73)</f>
        <v>0</v>
      </c>
      <c r="O9" s="41" t="b">
        <f>IF(マスタ!E74="","",マスタ!E74)</f>
        <v>0</v>
      </c>
      <c r="P9" s="41" t="b">
        <f>IF(マスタ!E75="","",マスタ!E75)</f>
        <v>0</v>
      </c>
      <c r="Q9" s="41" t="b">
        <f>IF(マスタ!E76="","",マスタ!E76)</f>
        <v>0</v>
      </c>
      <c r="R9" s="41" t="b">
        <f>IF(マスタ!E77="","",マスタ!E77)</f>
        <v>0</v>
      </c>
      <c r="S9" s="41">
        <f>IF('要約用紙'!AI16="","",'要約用紙'!AI16)</f>
      </c>
      <c r="T9" s="41">
        <f>IF('要約用紙'!AM16="","",'要約用紙'!AM16)</f>
      </c>
      <c r="U9" s="41">
        <f>IF('要約用紙'!AS16&amp;'要約用紙'!AU16&amp;'要約用紙'!AW16="","",'要約用紙'!AS16&amp;"日"&amp;'要約用紙'!AU16&amp;"時"&amp;'要約用紙'!AW16&amp;"分")</f>
      </c>
      <c r="V9" s="41">
        <f>IF('要約用紙'!AU18="","",'要約用紙'!AU18)</f>
      </c>
      <c r="W9" s="41">
        <f>IF('要約用紙'!AE20="","",'要約用紙'!AE20)</f>
      </c>
      <c r="X9" s="41">
        <f>IF('要約用紙'!AI20="","",'要約用紙'!AI20)</f>
      </c>
      <c r="Y9" s="41">
        <f>IF('要約用紙'!AN20="","",'要約用紙'!AN20)</f>
      </c>
      <c r="Z9" s="41">
        <f>IF('要約用紙'!AU20="","",'要約用紙'!AU20)</f>
      </c>
      <c r="AA9" s="41">
        <f>IF('要約用紙'!AU21="","",'要約用紙'!AU21)</f>
      </c>
      <c r="AB9" s="41">
        <f>IF('要約用紙'!AE27="","",'要約用紙'!AE27)</f>
      </c>
      <c r="AC9" s="41">
        <f>IF('要約用紙'!AE28="","",TEXT('要約用紙'!AE28,"yyyy/mm/dd"))</f>
      </c>
      <c r="AD9" s="41">
        <f>IF('要約用紙'!AL27="","",'要約用紙'!AL27)</f>
      </c>
      <c r="AE9" s="41">
        <f>IF('要約用紙'!AL28="","",TEXT('要約用紙'!AL28,"yyyy/mm/dd"))</f>
      </c>
      <c r="AF9" s="41">
        <f>IF('要約用紙'!AS27="","",'要約用紙'!AS27)</f>
      </c>
      <c r="AG9" s="41">
        <f>IF('要約用紙'!AS28="","",TEXT('要約用紙'!AS28,"yyyy/mm/dd"))</f>
      </c>
      <c r="AH9" s="41" t="b">
        <f>IF(マスタ!C72="","",マスタ!C72)</f>
        <v>0</v>
      </c>
      <c r="AI9" s="41" t="b">
        <f>IF(マスタ!C73="","",マスタ!C73)</f>
        <v>0</v>
      </c>
      <c r="AJ9" s="41" t="b">
        <f>IF(マスタ!C74="","",マスタ!C74)</f>
        <v>0</v>
      </c>
      <c r="AK9" s="41" t="b">
        <f>IF(マスタ!C75="","",マスタ!C75)</f>
        <v>0</v>
      </c>
      <c r="AL9" s="41" t="b">
        <f>IF(マスタ!C76="","",マスタ!C76)</f>
        <v>0</v>
      </c>
      <c r="AM9" s="41" t="b">
        <f>IF(マスタ!C77="","",マスタ!C77)</f>
        <v>0</v>
      </c>
      <c r="AN9" s="41" t="b">
        <f>IF(マスタ!C79="","",マスタ!C79)</f>
        <v>0</v>
      </c>
      <c r="AO9" s="41" t="b">
        <f>IF(マスタ!H70="","",マスタ!H70)</f>
        <v>0</v>
      </c>
      <c r="AP9" s="41" t="b">
        <f>IF(マスタ!H71="","",マスタ!H71)</f>
        <v>0</v>
      </c>
      <c r="AQ9" s="41" t="b">
        <f>IF(マスタ!H72="","",マスタ!H72)</f>
        <v>0</v>
      </c>
      <c r="AR9" s="41" t="b">
        <f>IF(マスタ!H73="","",マスタ!H73)</f>
        <v>0</v>
      </c>
      <c r="AS9" s="41" t="b">
        <f>IF(マスタ!H74="","",マスタ!H74)</f>
        <v>0</v>
      </c>
      <c r="AT9" s="41" t="b">
        <f>IF(マスタ!J70="","",マスタ!J70)</f>
        <v>0</v>
      </c>
      <c r="AU9" s="41" t="b">
        <f>IF(マスタ!J71="","",マスタ!J71)</f>
        <v>0</v>
      </c>
      <c r="AV9" s="41" t="b">
        <f>IF(マスタ!J72="","",マスタ!J72)</f>
        <v>0</v>
      </c>
      <c r="AW9" s="41" t="b">
        <f>IF(マスタ!J73="","",マスタ!J73)</f>
        <v>0</v>
      </c>
      <c r="AX9" s="41" t="b">
        <f>IF(マスタ!L70="","",マスタ!L70)</f>
        <v>0</v>
      </c>
      <c r="AY9" s="190"/>
      <c r="AZ9" s="190"/>
      <c r="BA9" s="41" t="b">
        <f>IF(マスタ!N71="","",マスタ!N71)</f>
        <v>0</v>
      </c>
      <c r="BB9" s="41" t="b">
        <f>IF(マスタ!N72="","",マスタ!N72)</f>
        <v>0</v>
      </c>
      <c r="BC9" s="225"/>
      <c r="BD9" s="225"/>
      <c r="BE9" s="41" t="b">
        <f>IF(マスタ!N73="","",マスタ!N73)</f>
        <v>0</v>
      </c>
      <c r="BF9" s="225"/>
      <c r="BG9" s="41" t="b">
        <f>IF(マスタ!N75="","",マスタ!N75)</f>
        <v>0</v>
      </c>
      <c r="BH9" s="41" t="b">
        <f>IF(マスタ!N76="","",マスタ!N76)</f>
        <v>0</v>
      </c>
      <c r="BI9" s="190" t="b">
        <f>マスタ!N70</f>
        <v>0</v>
      </c>
      <c r="BJ9" s="190"/>
      <c r="BK9" s="41" t="b">
        <f>IF(マスタ!P71="","",マスタ!P71)</f>
        <v>0</v>
      </c>
      <c r="BL9" s="41" t="b">
        <f>IF(マスタ!P72="","",マスタ!P72)</f>
        <v>0</v>
      </c>
      <c r="BM9" s="41" t="b">
        <f>IF(マスタ!P73="","",マスタ!P73)</f>
        <v>0</v>
      </c>
      <c r="BN9" s="225"/>
      <c r="BO9" s="41" t="b">
        <f>IF(マスタ!P75="","",マスタ!P75)</f>
        <v>0</v>
      </c>
      <c r="BP9" s="41" t="b">
        <f>IF(マスタ!P76="","",マスタ!P76)</f>
        <v>0</v>
      </c>
      <c r="BQ9" s="41" t="b">
        <f>IF(マスタ!P77="","",マスタ!P77)</f>
        <v>0</v>
      </c>
      <c r="BR9" s="190" t="b">
        <f>マスタ!P70</f>
        <v>0</v>
      </c>
      <c r="BS9" s="190"/>
      <c r="BT9" s="41" t="str">
        <f>IF('要約用紙'!AN61="","",'要約用紙'!AN61)</f>
        <v>文字の大きさの変更は可能です。右クリックしてセルの書式設定で変更出来ます。</v>
      </c>
      <c r="BU9" s="41">
        <f>マスタ!X71</f>
        <v>0</v>
      </c>
      <c r="BV9" s="41">
        <f>マスタ!X72</f>
        <v>0</v>
      </c>
      <c r="BW9" s="41">
        <f>マスタ!X73</f>
        <v>0</v>
      </c>
      <c r="BX9" s="41">
        <f>マスタ!X74</f>
        <v>0</v>
      </c>
      <c r="BY9" s="41">
        <f>マスタ!X75</f>
        <v>0</v>
      </c>
      <c r="BZ9" s="41">
        <f>マスタ!X76</f>
        <v>0</v>
      </c>
      <c r="CA9" s="41">
        <f>マスタ!X77</f>
        <v>0</v>
      </c>
      <c r="CB9" s="41">
        <f>マスタ!X78</f>
        <v>0</v>
      </c>
      <c r="CC9" s="41">
        <f>マスタ!X79</f>
        <v>0</v>
      </c>
      <c r="CD9" s="41">
        <f>マスタ!X80</f>
        <v>0</v>
      </c>
      <c r="CE9" s="41">
        <f>マスタ!X81</f>
        <v>0</v>
      </c>
      <c r="CF9" s="41">
        <f>マスタ!X82</f>
        <v>0</v>
      </c>
      <c r="CG9" s="41">
        <f>マスタ!X83</f>
        <v>0</v>
      </c>
      <c r="CH9" s="173">
        <f>マスタ!X70</f>
        <v>0</v>
      </c>
      <c r="CI9" s="173">
        <f>IF('要約用紙'!AD47="","",'要約用紙'!AD47)</f>
      </c>
      <c r="CJ9" s="173">
        <f>IF('要約用紙'!AD48="","",'要約用紙'!AD48)</f>
      </c>
      <c r="CK9" s="173">
        <f>IF('要約用紙'!AD49="","",'要約用紙'!AD49)</f>
      </c>
      <c r="CL9" s="173">
        <f>IF('要約用紙'!AD50="","",'要約用紙'!AD50)</f>
      </c>
      <c r="CM9" s="173">
        <f>IF('要約用紙'!AD51="","",'要約用紙'!AD51)</f>
      </c>
      <c r="CN9" s="173">
        <f>IF('要約用紙'!AD52="","",'要約用紙'!AD52)</f>
      </c>
      <c r="CO9" s="173">
        <f>IF('要約用紙'!AD53="","",'要約用紙'!AD53)</f>
      </c>
      <c r="CP9" s="173">
        <f>IF('要約用紙'!AD54="","",'要約用紙'!AD54)</f>
      </c>
      <c r="CQ9" s="41">
        <f>IF('要約用紙'!G93="","",'要約用紙'!G93)</f>
      </c>
      <c r="CR9" s="41">
        <f>IF('要約用紙'!AK93="","",TEXT('要約用紙'!AK93,"yyyy/mm/dd"))</f>
      </c>
      <c r="CS9" s="173">
        <f>マスタ!AB71</f>
        <v>0</v>
      </c>
      <c r="CT9" s="173">
        <f>マスタ!AB72</f>
        <v>0</v>
      </c>
      <c r="CU9" s="173">
        <f>マスタ!AB73</f>
        <v>0</v>
      </c>
      <c r="CV9" s="173">
        <f>マスタ!AB74</f>
        <v>0</v>
      </c>
      <c r="CW9" s="173">
        <f>マスタ!AB75</f>
        <v>0</v>
      </c>
      <c r="CX9" s="173">
        <f>マスタ!AB76</f>
        <v>0</v>
      </c>
      <c r="CY9" s="173">
        <f>マスタ!AB77</f>
        <v>0</v>
      </c>
      <c r="CZ9" s="173">
        <f>マスタ!AB78</f>
        <v>0</v>
      </c>
      <c r="DA9" s="173">
        <f>マスタ!AB79</f>
        <v>0</v>
      </c>
      <c r="DB9" s="173">
        <f>マスタ!AB80</f>
        <v>0</v>
      </c>
      <c r="DC9" s="173">
        <f>マスタ!AB81</f>
        <v>0</v>
      </c>
      <c r="DD9" s="173">
        <f>マスタ!AB82</f>
        <v>0</v>
      </c>
      <c r="DE9" s="173">
        <f>マスタ!AB83</f>
        <v>0</v>
      </c>
      <c r="DF9" s="173">
        <f>マスタ!AB70</f>
        <v>0</v>
      </c>
      <c r="DG9" s="185">
        <f>IF('要約用紙'!CS20="","",'要約用紙'!CS20)</f>
      </c>
      <c r="DH9" s="185">
        <f>IF('要約用紙'!CV20="","",'要約用紙'!CV20)</f>
      </c>
      <c r="DI9" s="185" t="b">
        <f>IF(マスタ!H75="","",マスタ!H75)</f>
        <v>0</v>
      </c>
      <c r="DJ9" s="185" t="b">
        <f>IF(マスタ!P79="","",マスタ!P79)</f>
        <v>0</v>
      </c>
      <c r="DK9" s="185" t="b">
        <f>IF(マスタ!L71="","",マスタ!L71)</f>
        <v>0</v>
      </c>
      <c r="DL9" s="189" t="b">
        <f>IF(マスタ!N78="","",マスタ!N78)</f>
        <v>0</v>
      </c>
      <c r="DM9" s="464">
        <f>IF('基本情報'!CE28="","",'基本情報'!CE28)</f>
      </c>
      <c r="DN9" s="185">
        <f>マスタ!R77-1</f>
        <v>-1</v>
      </c>
      <c r="DO9" s="185">
        <f>'要約用紙'!CP15</f>
        <v>0</v>
      </c>
      <c r="DP9" s="173" t="b">
        <f>IF(マスタ!C78="","",マスタ!C78)</f>
        <v>0</v>
      </c>
      <c r="DQ9" s="173" t="b">
        <f>マスタ!L72</f>
        <v>0</v>
      </c>
      <c r="DR9" s="173" t="b">
        <f>IF(マスタ!N77="","",マスタ!N77)</f>
        <v>0</v>
      </c>
      <c r="DS9" s="173" t="b">
        <f>IF(マスタ!N74="","",マスタ!N74)</f>
        <v>0</v>
      </c>
      <c r="DT9" s="173" t="b">
        <f>IF(マスタ!P74="","",マスタ!P74)</f>
        <v>0</v>
      </c>
      <c r="DU9" s="173" t="b">
        <f>IF(マスタ!P78="","",マスタ!P78)</f>
        <v>0</v>
      </c>
      <c r="DV9" s="294">
        <f>IF('要約用紙'!AW10="","",'要約用紙'!AW10)</f>
      </c>
      <c r="DW9" s="173" t="b">
        <f>マスタ!L73</f>
        <v>0</v>
      </c>
      <c r="DX9" s="466" t="b">
        <f>IF(マスタ!C70="","",マスタ!C70)</f>
        <v>0</v>
      </c>
      <c r="DY9" s="466" t="b">
        <f>マスタ!J74</f>
        <v>0</v>
      </c>
      <c r="DZ9" s="466" t="b">
        <f>マスタ!L75</f>
        <v>0</v>
      </c>
      <c r="EA9" s="466" t="b">
        <f>マスタ!L74</f>
        <v>0</v>
      </c>
      <c r="EB9" s="509">
        <f>IF(AND(AM6="",AN6="",BK6="",BL6="")=TRUE,"",IF(AND(AO6&lt;&gt;BM6,OR(BK6&lt;&gt;"",BL6&lt;&gt;""))=TRUE,"02","01"))</f>
      </c>
    </row>
    <row r="11" spans="1:111" ht="13.5">
      <c r="A11" t="s">
        <v>346</v>
      </c>
      <c r="C11" s="30" t="s">
        <v>995</v>
      </c>
      <c r="D11" s="30" t="s">
        <v>1262</v>
      </c>
      <c r="E11" s="30" t="s">
        <v>348</v>
      </c>
      <c r="F11" s="30" t="s">
        <v>349</v>
      </c>
      <c r="G11" s="30" t="s">
        <v>350</v>
      </c>
      <c r="H11" s="30" t="s">
        <v>351</v>
      </c>
      <c r="I11" s="30" t="s">
        <v>352</v>
      </c>
      <c r="J11" s="31" t="s">
        <v>355</v>
      </c>
      <c r="K11" s="31" t="s">
        <v>356</v>
      </c>
      <c r="L11" s="31" t="s">
        <v>357</v>
      </c>
      <c r="M11" s="31" t="s">
        <v>358</v>
      </c>
      <c r="N11" s="31" t="s">
        <v>359</v>
      </c>
      <c r="O11" s="31" t="s">
        <v>360</v>
      </c>
      <c r="P11" s="31" t="s">
        <v>361</v>
      </c>
      <c r="Q11" s="31" t="s">
        <v>362</v>
      </c>
      <c r="R11" s="31" t="s">
        <v>363</v>
      </c>
      <c r="S11" s="31" t="s">
        <v>364</v>
      </c>
      <c r="T11" s="31" t="s">
        <v>365</v>
      </c>
      <c r="U11" s="31" t="s">
        <v>366</v>
      </c>
      <c r="V11" s="32" t="s">
        <v>367</v>
      </c>
      <c r="W11" s="32" t="s">
        <v>368</v>
      </c>
      <c r="X11" s="32" t="s">
        <v>369</v>
      </c>
      <c r="Y11" s="32" t="s">
        <v>370</v>
      </c>
      <c r="Z11" s="32" t="s">
        <v>371</v>
      </c>
      <c r="AA11" s="32" t="s">
        <v>372</v>
      </c>
      <c r="AB11" s="32" t="s">
        <v>373</v>
      </c>
      <c r="AC11" s="32" t="s">
        <v>374</v>
      </c>
      <c r="AD11" s="43" t="s">
        <v>375</v>
      </c>
      <c r="AE11" s="43" t="s">
        <v>376</v>
      </c>
      <c r="AF11" s="43" t="s">
        <v>377</v>
      </c>
      <c r="AG11" s="43" t="s">
        <v>378</v>
      </c>
      <c r="AH11" s="43" t="s">
        <v>379</v>
      </c>
      <c r="AI11" s="43" t="s">
        <v>380</v>
      </c>
      <c r="AJ11" s="43" t="s">
        <v>381</v>
      </c>
      <c r="AK11" s="31" t="s">
        <v>382</v>
      </c>
      <c r="AL11" s="31" t="s">
        <v>383</v>
      </c>
      <c r="AM11" s="31" t="s">
        <v>384</v>
      </c>
      <c r="AN11" s="31" t="s">
        <v>385</v>
      </c>
      <c r="AO11" s="31" t="s">
        <v>386</v>
      </c>
      <c r="AP11" s="31" t="s">
        <v>387</v>
      </c>
      <c r="AQ11" s="31" t="s">
        <v>388</v>
      </c>
      <c r="AR11" s="31" t="s">
        <v>389</v>
      </c>
      <c r="AS11" s="31" t="s">
        <v>390</v>
      </c>
      <c r="AT11" s="31" t="s">
        <v>391</v>
      </c>
      <c r="AU11" s="31" t="s">
        <v>392</v>
      </c>
      <c r="AV11" s="31" t="s">
        <v>393</v>
      </c>
      <c r="AW11" s="31" t="s">
        <v>394</v>
      </c>
      <c r="AX11" s="31" t="s">
        <v>395</v>
      </c>
      <c r="AY11" s="31" t="s">
        <v>396</v>
      </c>
      <c r="AZ11" s="31" t="s">
        <v>397</v>
      </c>
      <c r="BA11" s="31" t="s">
        <v>398</v>
      </c>
      <c r="BB11" s="31" t="s">
        <v>399</v>
      </c>
      <c r="BC11" s="31" t="s">
        <v>400</v>
      </c>
      <c r="BD11" s="31" t="s">
        <v>401</v>
      </c>
      <c r="BE11" s="31" t="s">
        <v>402</v>
      </c>
      <c r="BF11" s="31" t="s">
        <v>403</v>
      </c>
      <c r="BG11" s="31" t="s">
        <v>404</v>
      </c>
      <c r="BH11" s="31" t="s">
        <v>1765</v>
      </c>
      <c r="BI11" s="44" t="s">
        <v>1766</v>
      </c>
      <c r="BJ11" s="30" t="s">
        <v>405</v>
      </c>
      <c r="BK11" s="30" t="s">
        <v>406</v>
      </c>
      <c r="BL11" s="30" t="s">
        <v>407</v>
      </c>
      <c r="BM11" s="30" t="s">
        <v>408</v>
      </c>
      <c r="BN11" s="32" t="s">
        <v>409</v>
      </c>
      <c r="BO11" s="32" t="s">
        <v>410</v>
      </c>
      <c r="BP11" s="32" t="s">
        <v>411</v>
      </c>
      <c r="BQ11" s="32" t="s">
        <v>412</v>
      </c>
      <c r="BR11" s="32" t="s">
        <v>413</v>
      </c>
      <c r="BS11" s="32" t="s">
        <v>414</v>
      </c>
      <c r="BT11" s="32" t="s">
        <v>415</v>
      </c>
      <c r="BU11" s="32" t="s">
        <v>416</v>
      </c>
      <c r="BV11" s="32" t="s">
        <v>417</v>
      </c>
      <c r="BW11" s="32" t="s">
        <v>418</v>
      </c>
      <c r="BX11" s="32" t="s">
        <v>419</v>
      </c>
      <c r="BY11" s="32" t="s">
        <v>420</v>
      </c>
      <c r="BZ11" s="32" t="s">
        <v>421</v>
      </c>
      <c r="CA11" s="32" t="s">
        <v>422</v>
      </c>
      <c r="CB11" s="32" t="s">
        <v>423</v>
      </c>
      <c r="CC11" s="32" t="s">
        <v>424</v>
      </c>
      <c r="CD11" s="32" t="s">
        <v>425</v>
      </c>
      <c r="CE11" s="32" t="s">
        <v>426</v>
      </c>
      <c r="CF11" s="32" t="s">
        <v>427</v>
      </c>
      <c r="CG11" s="32" t="s">
        <v>428</v>
      </c>
      <c r="CH11" s="32" t="s">
        <v>429</v>
      </c>
      <c r="CI11" s="32" t="s">
        <v>430</v>
      </c>
      <c r="CJ11" s="32" t="s">
        <v>431</v>
      </c>
      <c r="CK11" s="32" t="s">
        <v>432</v>
      </c>
      <c r="CL11" s="32" t="s">
        <v>433</v>
      </c>
      <c r="CM11" s="32" t="s">
        <v>434</v>
      </c>
      <c r="CN11" s="32" t="s">
        <v>435</v>
      </c>
      <c r="CO11" s="32" t="s">
        <v>436</v>
      </c>
      <c r="CP11" s="32" t="s">
        <v>437</v>
      </c>
      <c r="CQ11" s="32" t="s">
        <v>438</v>
      </c>
      <c r="CR11" s="32" t="s">
        <v>439</v>
      </c>
      <c r="CS11" s="32" t="s">
        <v>440</v>
      </c>
      <c r="CT11" s="43" t="s">
        <v>441</v>
      </c>
      <c r="CU11" s="43" t="s">
        <v>442</v>
      </c>
      <c r="CV11" s="43" t="s">
        <v>996</v>
      </c>
      <c r="CW11" s="43" t="s">
        <v>997</v>
      </c>
      <c r="CX11" s="43" t="s">
        <v>998</v>
      </c>
      <c r="CY11" s="43" t="s">
        <v>1260</v>
      </c>
      <c r="CZ11" s="227" t="s">
        <v>942</v>
      </c>
      <c r="DA11" s="43" t="s">
        <v>1511</v>
      </c>
      <c r="DB11" s="43" t="s">
        <v>1512</v>
      </c>
      <c r="DC11" s="43" t="s">
        <v>1513</v>
      </c>
      <c r="DD11" s="43" t="s">
        <v>1514</v>
      </c>
      <c r="DE11" s="43" t="s">
        <v>1515</v>
      </c>
      <c r="DF11" s="43" t="s">
        <v>1516</v>
      </c>
      <c r="DG11" s="508" t="s">
        <v>1633</v>
      </c>
    </row>
    <row r="12" spans="3:111" ht="13.5">
      <c r="C12" s="41">
        <f>IF('基本情報'!F9="","",'基本情報'!F9)</f>
      </c>
      <c r="D12" s="41">
        <f>IF('リハ経過'!K4="","",TEXT('リハ経過'!K4,"yyyy/mm/dd"))</f>
      </c>
      <c r="E12" s="41">
        <f>IF('リハ経過'!AI5="","",TEXT('リハ経過'!AI5,"yyyy/mm/dd"))</f>
      </c>
      <c r="F12" s="41">
        <f>IF('リハ経過'!H7="","",'リハ経過'!H7)</f>
      </c>
      <c r="G12" s="41">
        <f>IF('リハ経過'!Q7="","",'リハ経過'!Q7)</f>
      </c>
      <c r="H12" s="41">
        <f>IF('リハ経過'!H8="","",'リハ経過'!H8)</f>
      </c>
      <c r="I12" s="41">
        <f>IF('リハ経過'!Q8="","",'リハ経過'!Q8)</f>
      </c>
      <c r="J12" s="41">
        <f>IF('リハ経過'!H9="","",'リハ経過'!H9)</f>
      </c>
      <c r="K12" s="41">
        <f>IF('リハ経過'!Q9="","",'リハ経過'!Q9)</f>
      </c>
      <c r="L12" s="41">
        <f>IF('リハ経過'!H10="","",'リハ経過'!H10)</f>
      </c>
      <c r="M12" s="41">
        <f>IF('リハ経過'!Q10="","",'リハ経過'!Q10)</f>
      </c>
      <c r="N12" s="41">
        <f>IF('リハ経過'!H11="","",'リハ経過'!H11)</f>
      </c>
      <c r="O12" s="41">
        <f>IF('リハ経過'!Q11="","",'リハ経過'!Q11)</f>
      </c>
      <c r="P12" s="41">
        <f>IF('リハ経過'!H12="","",'リハ経過'!H12)</f>
      </c>
      <c r="Q12" s="41">
        <f>IF('リハ経過'!Q12="","",'リハ経過'!Q12)</f>
      </c>
      <c r="R12" s="41">
        <f>IF('リハ経過'!H13="","",'リハ経過'!H13)</f>
      </c>
      <c r="S12" s="41">
        <f>IF('リハ経過'!Q13="","",'リハ経過'!Q13)</f>
      </c>
      <c r="T12" s="6" t="str">
        <f>IF(AND('リハ経過'!H14="なし",'リハ経過'!L14="なし"),"なし",IF('リハ経過'!H14="なし",'リハ経過'!L14,IF('リハ経過'!L14="なし",'リハ経過'!H14,('リハ経過'!H14&amp;"+"&amp;'リハ経過'!L14))))</f>
        <v>+</v>
      </c>
      <c r="U12" s="6" t="str">
        <f>IF(AND('リハ経過'!Q14="なし",'リハ経過'!U14="なし"),"なし",IF('リハ経過'!Q14="なし",'リハ経過'!U14,IF('リハ経過'!U14="なし",'リハ経過'!Q14,('リハ経過'!Q14&amp;"+"&amp;'リハ経過'!U14))))</f>
        <v>+</v>
      </c>
      <c r="V12" s="41">
        <f>IF('リハ経過'!H15="","",'リハ経過'!H15)</f>
      </c>
      <c r="W12" s="41">
        <f>IF('リハ経過'!Q15="","",'リハ経過'!Q15)</f>
      </c>
      <c r="X12" s="41">
        <f>IF('リハ経過'!H16="","",'リハ経過'!H16)</f>
      </c>
      <c r="Y12" s="41">
        <f>IF('リハ経過'!Q16="","",'リハ経過'!Q16)</f>
      </c>
      <c r="Z12" s="41">
        <f>IF('リハ経過'!H17="","",'リハ経過'!H17)</f>
      </c>
      <c r="AA12" s="41">
        <f>IF('リハ経過'!Q17="","",'リハ経過'!Q17)</f>
      </c>
      <c r="AB12" s="41">
        <f>IF('リハ経過'!H18="","",'リハ経過'!H18)</f>
      </c>
      <c r="AC12" s="41">
        <f>IF('リハ経過'!Q18="","",'リハ経過'!Q18)</f>
      </c>
      <c r="AD12" s="41" t="str">
        <f>IF('リハ経過'!H19="","",'リハ経過'!H19)</f>
        <v>右</v>
      </c>
      <c r="AE12" s="41">
        <f>IF('リハ経過'!J20="","",'リハ経過'!J20)</f>
      </c>
      <c r="AF12" s="41">
        <f>IF('リハ経過'!M20="","",'リハ経過'!M20)</f>
      </c>
      <c r="AG12" s="41">
        <f>IF('リハ経過'!P20="","",'リハ経過'!P20)</f>
      </c>
      <c r="AH12" s="41">
        <f>IF('リハ経過'!S20="","",'リハ経過'!S20)</f>
      </c>
      <c r="AI12" s="41">
        <f>IF('リハ経過'!V20="","",'リハ経過'!V20)</f>
      </c>
      <c r="AJ12" s="41">
        <f>IF('リハ経過'!Y20="","",'リハ経過'!Y20)</f>
      </c>
      <c r="AK12" s="41">
        <f>IF('リハ経過'!AE7="","",'リハ経過'!AE7)</f>
      </c>
      <c r="AL12" s="41">
        <f>IF('リハ経過'!AN7="","",'リハ経過'!AN7)</f>
      </c>
      <c r="AM12" s="41">
        <f>IF('リハ経過'!AE8="","",'リハ経過'!AE8)</f>
      </c>
      <c r="AN12" s="41">
        <f>IF('リハ経過'!AN8="","",'リハ経過'!AN8)</f>
      </c>
      <c r="AO12" s="41">
        <f>IF('リハ経過'!AE9="","",'リハ経過'!AE9)</f>
      </c>
      <c r="AP12" s="41">
        <f>IF('リハ経過'!AN9="","",'リハ経過'!AN9)</f>
      </c>
      <c r="AQ12" s="41">
        <f>IF('リハ経過'!AE10="","",'リハ経過'!AE10)</f>
      </c>
      <c r="AR12" s="41">
        <f>IF('リハ経過'!AN10="","",'リハ経過'!AN10)</f>
      </c>
      <c r="AS12" s="41">
        <f>IF('リハ経過'!AE11="","",'リハ経過'!AE11)</f>
      </c>
      <c r="AT12" s="41">
        <f>IF('リハ経過'!AN11="","",'リハ経過'!AN11)</f>
      </c>
      <c r="AU12" s="41">
        <f>IF('リハ経過'!AE12="","",'リハ経過'!AE12)</f>
      </c>
      <c r="AV12" s="41">
        <f>IF('リハ経過'!AN12="","",'リハ経過'!AN12)</f>
      </c>
      <c r="AW12" s="41">
        <f>IF('リハ経過'!AE13="","",'リハ経過'!AE13)</f>
      </c>
      <c r="AX12" s="41">
        <f>IF('リハ経過'!AN13="","",'リハ経過'!AN13)</f>
      </c>
      <c r="AY12" s="41">
        <f>IF('リハ経過'!AE14="","",'リハ経過'!AE14)</f>
      </c>
      <c r="AZ12" s="41">
        <f>IF('リハ経過'!AN14="","",'リハ経過'!AN14)</f>
      </c>
      <c r="BA12" s="41">
        <f>IF('リハ経過'!AE15="","",'リハ経過'!AE15)</f>
      </c>
      <c r="BB12" s="41">
        <f>IF('リハ経過'!AN15="","",'リハ経過'!AN15)</f>
      </c>
      <c r="BC12" s="41">
        <f>IF('リハ経過'!AE16="","",'リハ経過'!AE16)</f>
      </c>
      <c r="BD12" s="41">
        <f>IF('リハ経過'!AN16="","",'リハ経過'!AN16)</f>
      </c>
      <c r="BE12" s="41">
        <f>IF('リハ経過'!AE17="","",'リハ経過'!AE17)</f>
      </c>
      <c r="BF12" s="41">
        <f>IF('リハ経過'!AN17="","",'リハ経過'!AN17)</f>
      </c>
      <c r="BG12" s="41" t="str">
        <f>IF('リハ経過'!Z18="","",'リハ経過'!Z18)</f>
        <v>要介護度</v>
      </c>
      <c r="BH12" s="41">
        <f>IF('リハ経過'!AE18="","",'リハ経過'!AE18)</f>
      </c>
      <c r="BI12" s="41">
        <f>IF('リハ経過'!AN18="","",'リハ経過'!AN18)</f>
      </c>
      <c r="BJ12" s="41">
        <f>IF('リハ経過'!J23="","",'リハ経過'!J23)</f>
      </c>
      <c r="BK12" s="41">
        <f>IF('リハ経過'!O23="","",'リハ経過'!O23)</f>
      </c>
      <c r="BL12" s="41">
        <f>IF('リハ経過'!J24="","",'リハ経過'!J24)</f>
      </c>
      <c r="BM12" s="41">
        <f>IF('リハ経過'!O24="","",'リハ経過'!O24)</f>
      </c>
      <c r="BN12" s="41">
        <f>IF('リハ経過'!J25="","",'リハ経過'!J25)</f>
      </c>
      <c r="BO12" s="41">
        <f>IF('リハ経過'!O25="","",'リハ経過'!O25)</f>
      </c>
      <c r="BP12" s="41">
        <f>IF('リハ経過'!J26="","",'リハ経過'!J26)</f>
      </c>
      <c r="BQ12" s="41">
        <f>IF('リハ経過'!O26="","",'リハ経過'!O26)</f>
      </c>
      <c r="BR12" s="41">
        <f>IF('リハ経過'!J27="","",'リハ経過'!J27)</f>
      </c>
      <c r="BS12" s="41">
        <f>IF('リハ経過'!O27="","",'リハ経過'!O27)</f>
      </c>
      <c r="BT12" s="41">
        <f>IF('リハ経過'!J28="","",'リハ経過'!J28)</f>
      </c>
      <c r="BU12" s="41">
        <f>IF('リハ経過'!O28="","",'リハ経過'!O28)</f>
      </c>
      <c r="BV12" s="41">
        <f>IF('リハ経過'!J29="","",'リハ経過'!J29)</f>
      </c>
      <c r="BW12" s="41">
        <f>IF('リハ経過'!O29="","",'リハ経過'!O29)</f>
      </c>
      <c r="BX12" s="41">
        <f>IF('リハ経過'!J30="","",'リハ経過'!J30)</f>
      </c>
      <c r="BY12" s="41">
        <f>IF('リハ経過'!O30="","",'リハ経過'!O30)</f>
      </c>
      <c r="BZ12" s="41">
        <f>IF('リハ経過'!J31="","",'リハ経過'!J31)</f>
      </c>
      <c r="CA12" s="41">
        <f>IF('リハ経過'!O31="","",'リハ経過'!O31)</f>
      </c>
      <c r="CB12" s="41">
        <f>IF('リハ経過'!J32="","",'リハ経過'!J32)</f>
      </c>
      <c r="CC12" s="41">
        <f>IF('リハ経過'!O32="","",'リハ経過'!O32)</f>
      </c>
      <c r="CD12" s="41">
        <f>IF('リハ経過'!J33="","",'リハ経過'!J33)</f>
      </c>
      <c r="CE12" s="41">
        <f>IF('リハ経過'!O33="","",'リハ経過'!O33)</f>
      </c>
      <c r="CF12" s="41">
        <f>IF('リハ経過'!J34="","",'リハ経過'!J34)</f>
      </c>
      <c r="CG12" s="41">
        <f>IF('リハ経過'!O34="","",'リハ経過'!O34)</f>
      </c>
      <c r="CH12" s="41">
        <f>IF('リハ経過'!J35="","",'リハ経過'!J35)</f>
      </c>
      <c r="CI12" s="41">
        <f>IF('リハ経過'!O35="","",'リハ経過'!O35)</f>
      </c>
      <c r="CJ12" s="41">
        <f>IF('リハ経過'!J36="","",'リハ経過'!J36)</f>
      </c>
      <c r="CK12" s="41">
        <f>IF('リハ経過'!O36="","",'リハ経過'!O36)</f>
      </c>
      <c r="CL12" s="41">
        <f>IF('リハ経過'!J37="","",'リハ経過'!J37)</f>
      </c>
      <c r="CM12" s="41">
        <f>IF('リハ経過'!O37="","",'リハ経過'!O37)</f>
      </c>
      <c r="CN12" s="41">
        <f>IF('リハ経過'!J38="","",'リハ経過'!J38)</f>
      </c>
      <c r="CO12" s="41">
        <f>IF('リハ経過'!O38="","",'リハ経過'!O38)</f>
      </c>
      <c r="CP12" s="41">
        <f>IF('リハ経過'!J39="","",'リハ経過'!J39)</f>
      </c>
      <c r="CQ12" s="41">
        <f>IF('リハ経過'!O39="","",'リハ経過'!O39)</f>
      </c>
      <c r="CR12" s="41">
        <f>IF('リハ経過'!J40="","",'リハ経過'!J40)</f>
      </c>
      <c r="CS12" s="41">
        <f>IF('リハ経過'!O40="","",'リハ経過'!O40)</f>
      </c>
      <c r="CT12" s="41">
        <f>SUM('リハ経過'!J23:N40)</f>
        <v>0</v>
      </c>
      <c r="CU12" s="41">
        <f>SUM('リハ経過'!O23:S40)</f>
        <v>0</v>
      </c>
      <c r="CV12" s="41">
        <f>IF('リハ経過'!O67="","","あり")</f>
      </c>
      <c r="CW12" s="41">
        <f>IF('リハ経過'!V67="","","あり")</f>
      </c>
      <c r="CX12" s="41">
        <f>IF('リハ経過'!AC67="","","あり")</f>
      </c>
      <c r="CY12" s="41">
        <f>IF('リハ経過'!AM67="","",TEXT('リハ経過'!AM67,"yyyy/mm/dd"))</f>
      </c>
      <c r="CZ12" s="41">
        <f>IF('リハ経過'!K4="","",TEXT('リハ経過'!K4,"yyyy/mm/dd"))</f>
      </c>
      <c r="DA12" s="41">
        <f>IF('リハ経過'!J21="","",'リハ経過'!J21)</f>
      </c>
      <c r="DB12" s="41">
        <f>IF('リハ経過'!M21="","",'リハ経過'!M21)</f>
      </c>
      <c r="DC12" s="41">
        <f>IF('リハ経過'!P21="","",'リハ経過'!P21)</f>
      </c>
      <c r="DD12" s="41">
        <f>IF('リハ経過'!S21="","",'リハ経過'!S21)</f>
      </c>
      <c r="DE12" s="41">
        <f>IF('リハ経過'!V21="","",'リハ経過'!V21)</f>
      </c>
      <c r="DF12" s="41">
        <f>IF('リハ経過'!Y21="","",'リハ経過'!Y21)</f>
      </c>
      <c r="DG12" s="509">
        <f>IF(AND(AM6="",AN6="",BK6="",BL6="")=TRUE,"",IF(AND(AO6&lt;&gt;BM6,OR(BK6&lt;&gt;"",BL6&lt;&gt;""))=TRUE,"02","01"))</f>
      </c>
    </row>
    <row r="14" spans="1:227" ht="13.5">
      <c r="A14" t="s">
        <v>443</v>
      </c>
      <c r="C14" s="20" t="s">
        <v>944</v>
      </c>
      <c r="D14" s="20" t="s">
        <v>461</v>
      </c>
      <c r="E14" s="20" t="s">
        <v>650</v>
      </c>
      <c r="F14" s="20" t="s">
        <v>651</v>
      </c>
      <c r="G14" s="20" t="s">
        <v>652</v>
      </c>
      <c r="H14" s="20" t="s">
        <v>943</v>
      </c>
      <c r="I14" s="20" t="s">
        <v>653</v>
      </c>
      <c r="J14" s="20" t="s">
        <v>654</v>
      </c>
      <c r="K14" s="20" t="s">
        <v>457</v>
      </c>
      <c r="L14" s="20" t="s">
        <v>458</v>
      </c>
      <c r="M14" s="20" t="s">
        <v>459</v>
      </c>
      <c r="N14" s="20" t="s">
        <v>460</v>
      </c>
      <c r="O14" s="20" t="s">
        <v>1049</v>
      </c>
      <c r="P14" s="20" t="s">
        <v>676</v>
      </c>
      <c r="Q14" s="20" t="s">
        <v>466</v>
      </c>
      <c r="R14" s="20" t="s">
        <v>465</v>
      </c>
      <c r="S14" s="20" t="s">
        <v>464</v>
      </c>
      <c r="T14" s="20" t="s">
        <v>463</v>
      </c>
      <c r="U14" s="20" t="s">
        <v>462</v>
      </c>
      <c r="V14" s="20" t="s">
        <v>1050</v>
      </c>
      <c r="W14" s="20" t="s">
        <v>1051</v>
      </c>
      <c r="X14" s="20" t="s">
        <v>1052</v>
      </c>
      <c r="Y14" s="20" t="s">
        <v>1053</v>
      </c>
      <c r="Z14" s="20" t="s">
        <v>1054</v>
      </c>
      <c r="AA14" s="20" t="s">
        <v>1055</v>
      </c>
      <c r="AB14" s="20" t="s">
        <v>1056</v>
      </c>
      <c r="AC14" s="20" t="s">
        <v>467</v>
      </c>
      <c r="AD14" s="20" t="s">
        <v>468</v>
      </c>
      <c r="AE14" s="20" t="s">
        <v>550</v>
      </c>
      <c r="AF14" s="20" t="s">
        <v>551</v>
      </c>
      <c r="AG14" s="20" t="s">
        <v>552</v>
      </c>
      <c r="AH14" s="20" t="s">
        <v>553</v>
      </c>
      <c r="AI14" s="20" t="s">
        <v>1057</v>
      </c>
      <c r="AJ14" s="20" t="s">
        <v>554</v>
      </c>
      <c r="AK14" s="20" t="s">
        <v>555</v>
      </c>
      <c r="AL14" s="185" t="s">
        <v>556</v>
      </c>
      <c r="AM14" s="20" t="s">
        <v>1058</v>
      </c>
      <c r="AN14" s="20" t="s">
        <v>557</v>
      </c>
      <c r="AO14" s="20" t="s">
        <v>558</v>
      </c>
      <c r="AP14" s="20" t="s">
        <v>559</v>
      </c>
      <c r="AQ14" s="20" t="s">
        <v>673</v>
      </c>
      <c r="AR14" s="20" t="s">
        <v>655</v>
      </c>
      <c r="AS14" s="20" t="s">
        <v>656</v>
      </c>
      <c r="AT14" s="20" t="s">
        <v>657</v>
      </c>
      <c r="AU14" s="20" t="s">
        <v>658</v>
      </c>
      <c r="AV14" s="20" t="s">
        <v>659</v>
      </c>
      <c r="AW14" s="20" t="s">
        <v>660</v>
      </c>
      <c r="AX14" s="20" t="s">
        <v>560</v>
      </c>
      <c r="AY14" s="20" t="s">
        <v>561</v>
      </c>
      <c r="AZ14" s="20" t="s">
        <v>562</v>
      </c>
      <c r="BA14" s="20" t="s">
        <v>563</v>
      </c>
      <c r="BB14" s="20" t="s">
        <v>709</v>
      </c>
      <c r="BC14" s="20" t="s">
        <v>675</v>
      </c>
      <c r="BD14" s="20" t="s">
        <v>564</v>
      </c>
      <c r="BE14" s="20" t="s">
        <v>565</v>
      </c>
      <c r="BF14" s="20" t="s">
        <v>566</v>
      </c>
      <c r="BG14" s="20" t="s">
        <v>567</v>
      </c>
      <c r="BH14" s="20" t="s">
        <v>568</v>
      </c>
      <c r="BI14" s="20" t="s">
        <v>569</v>
      </c>
      <c r="BJ14" s="20" t="s">
        <v>570</v>
      </c>
      <c r="BK14" s="20" t="s">
        <v>571</v>
      </c>
      <c r="BL14" s="20" t="s">
        <v>572</v>
      </c>
      <c r="BM14" s="20" t="s">
        <v>573</v>
      </c>
      <c r="BN14" s="20" t="s">
        <v>574</v>
      </c>
      <c r="BO14" s="20" t="s">
        <v>575</v>
      </c>
      <c r="BP14" s="20" t="s">
        <v>576</v>
      </c>
      <c r="BQ14" s="20" t="s">
        <v>577</v>
      </c>
      <c r="BR14" s="20" t="s">
        <v>578</v>
      </c>
      <c r="BS14" s="20" t="s">
        <v>579</v>
      </c>
      <c r="BT14" s="20" t="s">
        <v>580</v>
      </c>
      <c r="BU14" s="20" t="s">
        <v>581</v>
      </c>
      <c r="BV14" s="20" t="s">
        <v>582</v>
      </c>
      <c r="BW14" s="20" t="s">
        <v>583</v>
      </c>
      <c r="BX14" s="20" t="s">
        <v>584</v>
      </c>
      <c r="BY14" s="185" t="s">
        <v>585</v>
      </c>
      <c r="BZ14" s="20" t="s">
        <v>586</v>
      </c>
      <c r="CA14" s="20" t="s">
        <v>587</v>
      </c>
      <c r="CB14" s="20" t="s">
        <v>588</v>
      </c>
      <c r="CC14" s="20" t="s">
        <v>589</v>
      </c>
      <c r="CD14" s="20" t="s">
        <v>674</v>
      </c>
      <c r="CE14" s="20" t="s">
        <v>661</v>
      </c>
      <c r="CF14" s="20" t="s">
        <v>662</v>
      </c>
      <c r="CG14" s="20" t="s">
        <v>663</v>
      </c>
      <c r="CH14" s="20" t="s">
        <v>664</v>
      </c>
      <c r="CI14" s="20" t="s">
        <v>665</v>
      </c>
      <c r="CJ14" s="20" t="s">
        <v>666</v>
      </c>
      <c r="CK14" s="20" t="s">
        <v>590</v>
      </c>
      <c r="CL14" s="20" t="s">
        <v>591</v>
      </c>
      <c r="CM14" s="20" t="s">
        <v>592</v>
      </c>
      <c r="CN14" s="20" t="s">
        <v>593</v>
      </c>
      <c r="CO14" s="20" t="s">
        <v>710</v>
      </c>
      <c r="CP14" s="20" t="s">
        <v>677</v>
      </c>
      <c r="CQ14" s="20" t="s">
        <v>594</v>
      </c>
      <c r="CR14" s="20" t="s">
        <v>595</v>
      </c>
      <c r="CS14" s="20" t="s">
        <v>596</v>
      </c>
      <c r="CT14" s="20" t="s">
        <v>597</v>
      </c>
      <c r="CU14" s="20" t="s">
        <v>598</v>
      </c>
      <c r="CV14" s="20" t="s">
        <v>599</v>
      </c>
      <c r="CW14" s="20" t="s">
        <v>600</v>
      </c>
      <c r="CX14" s="20" t="s">
        <v>601</v>
      </c>
      <c r="CY14" s="20" t="s">
        <v>602</v>
      </c>
      <c r="CZ14" s="20" t="s">
        <v>603</v>
      </c>
      <c r="DA14" s="20" t="s">
        <v>604</v>
      </c>
      <c r="DB14" s="20" t="s">
        <v>605</v>
      </c>
      <c r="DC14" s="20" t="s">
        <v>606</v>
      </c>
      <c r="DD14" s="20" t="s">
        <v>607</v>
      </c>
      <c r="DE14" s="20" t="s">
        <v>608</v>
      </c>
      <c r="DF14" s="20" t="s">
        <v>609</v>
      </c>
      <c r="DG14" s="20" t="s">
        <v>610</v>
      </c>
      <c r="DH14" s="20" t="s">
        <v>611</v>
      </c>
      <c r="DI14" s="20" t="s">
        <v>612</v>
      </c>
      <c r="DJ14" s="20" t="s">
        <v>613</v>
      </c>
      <c r="DK14" s="20" t="s">
        <v>614</v>
      </c>
      <c r="DL14" s="185" t="s">
        <v>615</v>
      </c>
      <c r="DM14" s="20" t="s">
        <v>616</v>
      </c>
      <c r="DN14" s="20" t="s">
        <v>617</v>
      </c>
      <c r="DO14" s="20" t="s">
        <v>618</v>
      </c>
      <c r="DP14" s="20" t="s">
        <v>619</v>
      </c>
      <c r="DQ14" s="20" t="s">
        <v>1150</v>
      </c>
      <c r="DR14" s="20" t="s">
        <v>667</v>
      </c>
      <c r="DS14" s="20" t="s">
        <v>668</v>
      </c>
      <c r="DT14" s="20" t="s">
        <v>669</v>
      </c>
      <c r="DU14" s="20" t="s">
        <v>670</v>
      </c>
      <c r="DV14" s="20" t="s">
        <v>671</v>
      </c>
      <c r="DW14" s="20" t="s">
        <v>672</v>
      </c>
      <c r="DX14" s="20" t="s">
        <v>620</v>
      </c>
      <c r="DY14" s="20" t="s">
        <v>621</v>
      </c>
      <c r="DZ14" s="20" t="s">
        <v>622</v>
      </c>
      <c r="EA14" s="20" t="s">
        <v>623</v>
      </c>
      <c r="EB14" s="20" t="s">
        <v>711</v>
      </c>
      <c r="EC14" s="20" t="s">
        <v>678</v>
      </c>
      <c r="ED14" s="20" t="s">
        <v>624</v>
      </c>
      <c r="EE14" s="20" t="s">
        <v>625</v>
      </c>
      <c r="EF14" s="20" t="s">
        <v>626</v>
      </c>
      <c r="EG14" s="20" t="s">
        <v>627</v>
      </c>
      <c r="EH14" s="20" t="s">
        <v>628</v>
      </c>
      <c r="EI14" s="20" t="s">
        <v>629</v>
      </c>
      <c r="EJ14" s="20" t="s">
        <v>630</v>
      </c>
      <c r="EK14" s="20" t="s">
        <v>631</v>
      </c>
      <c r="EL14" s="20" t="s">
        <v>632</v>
      </c>
      <c r="EM14" s="20" t="s">
        <v>633</v>
      </c>
      <c r="EN14" s="20" t="s">
        <v>634</v>
      </c>
      <c r="EO14" s="20" t="s">
        <v>635</v>
      </c>
      <c r="EP14" s="20" t="s">
        <v>636</v>
      </c>
      <c r="EQ14" s="20" t="s">
        <v>637</v>
      </c>
      <c r="ER14" s="20" t="s">
        <v>638</v>
      </c>
      <c r="ES14" s="20" t="s">
        <v>639</v>
      </c>
      <c r="ET14" s="20" t="s">
        <v>640</v>
      </c>
      <c r="EU14" s="20" t="s">
        <v>641</v>
      </c>
      <c r="EV14" s="20" t="s">
        <v>642</v>
      </c>
      <c r="EW14" s="20" t="s">
        <v>643</v>
      </c>
      <c r="EX14" s="20" t="s">
        <v>644</v>
      </c>
      <c r="EY14" s="185" t="s">
        <v>645</v>
      </c>
      <c r="EZ14" s="20" t="s">
        <v>646</v>
      </c>
      <c r="FA14" s="20" t="s">
        <v>647</v>
      </c>
      <c r="FB14" s="20" t="s">
        <v>648</v>
      </c>
      <c r="FC14" s="20" t="s">
        <v>649</v>
      </c>
      <c r="FD14" s="185" t="s">
        <v>1059</v>
      </c>
      <c r="FE14" s="185" t="s">
        <v>1060</v>
      </c>
      <c r="FF14" s="185" t="s">
        <v>1061</v>
      </c>
      <c r="FG14" s="185" t="s">
        <v>1067</v>
      </c>
      <c r="FH14" s="185" t="s">
        <v>1068</v>
      </c>
      <c r="FI14" s="185" t="s">
        <v>1069</v>
      </c>
      <c r="FJ14" s="185" t="s">
        <v>1295</v>
      </c>
      <c r="FK14" s="185" t="s">
        <v>1298</v>
      </c>
      <c r="FL14" s="185" t="s">
        <v>1070</v>
      </c>
      <c r="FM14" s="185" t="s">
        <v>1071</v>
      </c>
      <c r="FN14" s="185" t="s">
        <v>1072</v>
      </c>
      <c r="FO14" s="185" t="s">
        <v>1073</v>
      </c>
      <c r="FP14" s="185" t="s">
        <v>1291</v>
      </c>
      <c r="FQ14" s="185" t="s">
        <v>1293</v>
      </c>
      <c r="FR14" s="185" t="s">
        <v>1296</v>
      </c>
      <c r="FS14" s="185" t="s">
        <v>1074</v>
      </c>
      <c r="FT14" s="185" t="s">
        <v>1075</v>
      </c>
      <c r="FU14" s="185" t="s">
        <v>1076</v>
      </c>
      <c r="FV14" s="185" t="s">
        <v>1077</v>
      </c>
      <c r="FW14" s="185" t="s">
        <v>1292</v>
      </c>
      <c r="FX14" s="185" t="s">
        <v>1294</v>
      </c>
      <c r="FY14" s="185" t="s">
        <v>1297</v>
      </c>
      <c r="FZ14" s="185" t="s">
        <v>1299</v>
      </c>
      <c r="GA14" s="185" t="s">
        <v>1078</v>
      </c>
      <c r="GB14" s="185" t="s">
        <v>1079</v>
      </c>
      <c r="GC14" s="185" t="s">
        <v>1080</v>
      </c>
      <c r="GD14" s="185" t="s">
        <v>1081</v>
      </c>
      <c r="GE14" s="185" t="s">
        <v>1082</v>
      </c>
      <c r="GF14" s="185" t="s">
        <v>1083</v>
      </c>
      <c r="GG14" s="185" t="s">
        <v>1084</v>
      </c>
      <c r="GH14" s="185" t="s">
        <v>1085</v>
      </c>
      <c r="GI14" s="481" t="s">
        <v>1577</v>
      </c>
      <c r="GJ14" s="481" t="s">
        <v>1578</v>
      </c>
      <c r="GK14" s="481" t="s">
        <v>1579</v>
      </c>
      <c r="GL14" s="481" t="s">
        <v>1580</v>
      </c>
      <c r="GM14" s="481" t="s">
        <v>1581</v>
      </c>
      <c r="GN14" s="481" t="s">
        <v>1582</v>
      </c>
      <c r="GO14" s="480" t="s">
        <v>1583</v>
      </c>
      <c r="GP14" s="480" t="s">
        <v>1584</v>
      </c>
      <c r="GQ14" s="480" t="s">
        <v>1585</v>
      </c>
      <c r="GR14" s="480" t="s">
        <v>1586</v>
      </c>
      <c r="GS14" s="481" t="s">
        <v>1587</v>
      </c>
      <c r="GT14" s="481" t="s">
        <v>1588</v>
      </c>
      <c r="GU14" s="481" t="s">
        <v>1589</v>
      </c>
      <c r="GV14" s="481" t="s">
        <v>1590</v>
      </c>
      <c r="GW14" s="481" t="s">
        <v>1591</v>
      </c>
      <c r="GX14" s="481" t="s">
        <v>1592</v>
      </c>
      <c r="GY14" s="481" t="s">
        <v>1593</v>
      </c>
      <c r="GZ14" s="481" t="s">
        <v>1594</v>
      </c>
      <c r="HA14" s="481" t="s">
        <v>1595</v>
      </c>
      <c r="HB14" s="481" t="s">
        <v>1596</v>
      </c>
      <c r="HC14" s="481" t="s">
        <v>1597</v>
      </c>
      <c r="HD14" s="481" t="s">
        <v>1598</v>
      </c>
      <c r="HE14" s="481" t="s">
        <v>1599</v>
      </c>
      <c r="HF14" s="481" t="s">
        <v>1600</v>
      </c>
      <c r="HG14" s="481" t="s">
        <v>1601</v>
      </c>
      <c r="HH14" s="481" t="s">
        <v>1602</v>
      </c>
      <c r="HI14" s="481" t="s">
        <v>1603</v>
      </c>
      <c r="HJ14" s="544" t="s">
        <v>1678</v>
      </c>
      <c r="HK14" s="544" t="s">
        <v>1679</v>
      </c>
      <c r="HL14" s="544" t="s">
        <v>1680</v>
      </c>
      <c r="HM14" s="544" t="s">
        <v>1681</v>
      </c>
      <c r="HN14" s="544" t="s">
        <v>1682</v>
      </c>
      <c r="HO14" s="544" t="s">
        <v>1683</v>
      </c>
      <c r="HP14" s="544" t="s">
        <v>1699</v>
      </c>
      <c r="HQ14" s="544" t="s">
        <v>1696</v>
      </c>
      <c r="HR14" s="544" t="s">
        <v>1697</v>
      </c>
      <c r="HS14" s="544" t="s">
        <v>1700</v>
      </c>
    </row>
    <row r="15" spans="3:227" ht="13.5">
      <c r="C15" s="41">
        <f>IF('基本情報'!F9="","",'基本情報'!F9)</f>
      </c>
      <c r="D15" s="41">
        <f>IF('栄養情報用紙'!H5="","",TEXT('栄養情報用紙'!H5,"yyyy/mm/dd"))</f>
      </c>
      <c r="E15" s="41">
        <f>IF('栄養情報用紙'!E6="","",'栄養情報用紙'!E6)</f>
      </c>
      <c r="F15" s="41">
        <f>IF('栄養情報用紙'!N6="","",'栄養情報用紙'!N6)</f>
      </c>
      <c r="G15" s="41">
        <f>IF('栄養情報用紙'!G7="","",'栄養情報用紙'!G7)</f>
      </c>
      <c r="H15" s="41">
        <f>IF('栄養情報用紙'!P7="","",'栄養情報用紙'!P7)</f>
      </c>
      <c r="I15" s="467"/>
      <c r="J15" s="467"/>
      <c r="K15" s="467"/>
      <c r="L15" s="467"/>
      <c r="M15" s="467"/>
      <c r="N15" s="467"/>
      <c r="O15" s="41">
        <f>IF('栄養情報用紙'!E14="","",'栄養情報用紙'!E14)</f>
      </c>
      <c r="P15" s="41">
        <f>IF(OR('栄養情報用紙'!H18="",LEN('栄養情報用紙'!H18)&lt;4),"",TEXT('栄養情報用紙'!H18,"yyyy/mm/dd"))</f>
      </c>
      <c r="Q15" s="41">
        <f>IF('栄養情報用紙'!J19="","",'栄養情報用紙'!J19)</f>
      </c>
      <c r="R15" s="41">
        <f>IF('栄養情報用紙'!S19="","",'栄養情報用紙'!S19)</f>
      </c>
      <c r="S15" s="41">
        <f>IF('栄養情報用紙'!J20="","",'栄養情報用紙'!J20)</f>
      </c>
      <c r="T15" s="467"/>
      <c r="U15" s="41">
        <f>IF('栄養情報用紙'!J25="","",'栄養情報用紙'!J25)</f>
      </c>
      <c r="V15" s="41">
        <f>IF('栄養情報用紙'!S21="","",'栄養情報用紙'!S21)</f>
      </c>
      <c r="W15" s="41">
        <f>IF('栄養情報用紙'!J22="","",'栄養情報用紙'!J22)</f>
      </c>
      <c r="X15" s="41">
        <f>IF('栄養情報用紙'!S22="","",'栄養情報用紙'!S22)</f>
      </c>
      <c r="Y15" s="41">
        <f>IF('栄養情報用紙'!J23="","",'栄養情報用紙'!J23)</f>
      </c>
      <c r="Z15" s="41">
        <f>IF('栄養情報用紙'!S23="","",'栄養情報用紙'!S23)</f>
      </c>
      <c r="AA15" s="41">
        <f>IF('栄養情報用紙'!J24="","",'栄養情報用紙'!J24)</f>
      </c>
      <c r="AB15" s="41">
        <f>IF('栄養情報用紙'!S24="","",'栄養情報用紙'!S24)</f>
      </c>
      <c r="AC15" s="173">
        <f>IF('栄養情報用紙'!E27="","",'栄養情報用紙'!E27)</f>
      </c>
      <c r="AD15" s="467"/>
      <c r="AE15" s="467"/>
      <c r="AF15" s="467"/>
      <c r="AG15" s="467"/>
      <c r="AH15" s="467"/>
      <c r="AI15" s="467"/>
      <c r="AJ15" s="467"/>
      <c r="AK15" s="173">
        <f>IF('栄養情報用紙'!E29="","",'栄養情報用紙'!E29)</f>
      </c>
      <c r="AL15" s="185">
        <f>IF('栄養情報用紙'!E31="","",'栄養情報用紙'!E31)</f>
      </c>
      <c r="AM15" s="41">
        <f>IF('栄養情報用紙'!E47="","",'栄養情報用紙'!E47)</f>
      </c>
      <c r="AN15" s="41">
        <f>IF('栄養情報用紙'!E48="","",'栄養情報用紙'!E48)</f>
      </c>
      <c r="AO15" s="41">
        <f>IF('栄養情報用紙'!E49="","",'栄養情報用紙'!E49)</f>
      </c>
      <c r="AP15" s="41">
        <f>IF('栄養情報用紙'!E50="","",'栄養情報用紙'!E50)</f>
      </c>
      <c r="AQ15" s="41">
        <f>IF('栄養情報用紙'!Z5="","",TEXT('栄養情報用紙'!Z5,"yyyy/mm/dd"))</f>
      </c>
      <c r="AR15" s="41">
        <f>IF('栄養情報用紙'!W6="","",'栄養情報用紙'!W6)</f>
      </c>
      <c r="AS15" s="41">
        <f>IF('栄養情報用紙'!AF6="","",'栄養情報用紙'!AF6)</f>
      </c>
      <c r="AT15" s="41">
        <f>IF('栄養情報用紙'!Y7="","",'栄養情報用紙'!Y7)</f>
      </c>
      <c r="AU15" s="41">
        <f>IF('栄養情報用紙'!AH7="","",'栄養情報用紙'!AH7)</f>
      </c>
      <c r="AV15" s="467"/>
      <c r="AW15" s="467"/>
      <c r="AX15" s="467"/>
      <c r="AY15" s="467"/>
      <c r="AZ15" s="467"/>
      <c r="BA15" s="467"/>
      <c r="BB15" s="41">
        <f>IF('栄養情報用紙'!W14="","",'栄養情報用紙'!W14)</f>
      </c>
      <c r="BC15" s="41">
        <f>IF(OR('栄養情報用紙'!Z18="",LEN('栄養情報用紙'!Z18)&lt;4),"",TEXT('栄養情報用紙'!Z18,"yyyy/mm/dd"))</f>
      </c>
      <c r="BD15" s="41">
        <f>IF('栄養情報用紙'!AB19="","",'栄養情報用紙'!AB19)</f>
      </c>
      <c r="BE15" s="41">
        <f>IF('栄養情報用紙'!AK19="","",'栄養情報用紙'!AK19)</f>
      </c>
      <c r="BF15" s="41">
        <f>IF('栄養情報用紙'!AB20="","",'栄養情報用紙'!AB20)</f>
      </c>
      <c r="BG15" s="467"/>
      <c r="BH15" s="192">
        <f>IF('栄養情報用紙'!AB25="","",'栄養情報用紙'!AB25)</f>
      </c>
      <c r="BI15" s="41">
        <f>IF('栄養情報用紙'!AK21="","",'栄養情報用紙'!AK21)</f>
      </c>
      <c r="BJ15" s="41">
        <f>IF('栄養情報用紙'!AB22="","",'栄養情報用紙'!AB22)</f>
      </c>
      <c r="BK15" s="41">
        <f>IF('栄養情報用紙'!AK22="","",'栄養情報用紙'!AK22:AK22)</f>
      </c>
      <c r="BL15" s="41">
        <f>IF('栄養情報用紙'!AB23="","",'栄養情報用紙'!AB23)</f>
      </c>
      <c r="BM15" s="41">
        <f>IF('栄養情報用紙'!AK23="","",'栄養情報用紙'!AK23)</f>
      </c>
      <c r="BN15" s="41">
        <f>IF('栄養情報用紙'!AB24="","",'栄養情報用紙'!AB24)</f>
      </c>
      <c r="BO15" s="41">
        <f>IF('栄養情報用紙'!AK24="","",'栄養情報用紙'!AK24)</f>
      </c>
      <c r="BP15" s="173">
        <f>IF('栄養情報用紙'!W27="","",'栄養情報用紙'!W27)</f>
      </c>
      <c r="BQ15" s="467"/>
      <c r="BR15" s="467"/>
      <c r="BS15" s="467"/>
      <c r="BT15" s="467"/>
      <c r="BU15" s="467"/>
      <c r="BV15" s="467"/>
      <c r="BW15" s="467"/>
      <c r="BX15" s="173">
        <f>IF('栄養情報用紙'!W29="","",'栄養情報用紙'!W29)</f>
      </c>
      <c r="BY15" s="185">
        <f>IF('栄養情報用紙'!W31="","",'栄養情報用紙'!W31)</f>
      </c>
      <c r="BZ15" s="41">
        <f>IF('栄養情報用紙'!W47="","",'栄養情報用紙'!W47)</f>
      </c>
      <c r="CA15" s="41">
        <f>IF('栄養情報用紙'!W48="","",'栄養情報用紙'!W48)</f>
      </c>
      <c r="CB15" s="41">
        <f>IF('栄養情報用紙'!W49="","",'栄養情報用紙'!W49)</f>
      </c>
      <c r="CC15" s="41">
        <f>IF('栄養情報用紙'!W50="","",'栄養情報用紙'!W50)</f>
      </c>
      <c r="CD15" s="41">
        <f>IF('栄養情報用紙'!AR5="","",TEXT('栄養情報用紙'!AR5,"yyyy/mm/dd"))</f>
      </c>
      <c r="CE15" s="41">
        <f>IF('栄養情報用紙'!AO6="","",'栄養情報用紙'!AO6)</f>
      </c>
      <c r="CF15" s="41">
        <f>IF('栄養情報用紙'!AX6="","",'栄養情報用紙'!AX6)</f>
      </c>
      <c r="CG15" s="41">
        <f>IF('栄養情報用紙'!AQ7="","",'栄養情報用紙'!AQ7)</f>
      </c>
      <c r="CH15" s="41">
        <f>IF('栄養情報用紙'!AZ7="","",'栄養情報用紙'!AZ7)</f>
      </c>
      <c r="CI15" s="467"/>
      <c r="CJ15" s="467"/>
      <c r="CK15" s="467"/>
      <c r="CL15" s="467"/>
      <c r="CM15" s="467"/>
      <c r="CN15" s="467"/>
      <c r="CO15" s="41">
        <f>IF('栄養情報用紙'!AO14="","",'栄養情報用紙'!AO14)</f>
      </c>
      <c r="CP15" s="41">
        <f>IF(OR('栄養情報用紙'!AR18="",LEN('栄養情報用紙'!AR18)&lt;4),"",TEXT('栄養情報用紙'!AR18,"yyyy/mm/dd"))</f>
      </c>
      <c r="CQ15" s="41">
        <f>IF('栄養情報用紙'!AT19="","",'栄養情報用紙'!AT19)</f>
      </c>
      <c r="CR15" s="41">
        <f>IF('栄養情報用紙'!BC19="","",'栄養情報用紙'!BC19)</f>
      </c>
      <c r="CS15" s="41">
        <f>IF('栄養情報用紙'!AT20="","",'栄養情報用紙'!AT20)</f>
      </c>
      <c r="CT15" s="467"/>
      <c r="CU15" s="192">
        <f>IF('栄養情報用紙'!AT25="","",'栄養情報用紙'!AT25)</f>
      </c>
      <c r="CV15" s="41">
        <f>IF('栄養情報用紙'!BC21="","",'栄養情報用紙'!BC21)</f>
      </c>
      <c r="CW15" s="41">
        <f>IF('栄養情報用紙'!AT22="","",'栄養情報用紙'!AT22)</f>
      </c>
      <c r="CX15" s="41">
        <f>IF('栄養情報用紙'!BC22="","",'栄養情報用紙'!BC22)</f>
      </c>
      <c r="CY15" s="41">
        <f>IF('栄養情報用紙'!AT23="","",'栄養情報用紙'!AT23)</f>
      </c>
      <c r="CZ15" s="41">
        <f>IF('栄養情報用紙'!BC23="","",'栄養情報用紙'!BC23)</f>
      </c>
      <c r="DA15" s="41">
        <f>IF('栄養情報用紙'!AT24="","",'栄養情報用紙'!AT24)</f>
      </c>
      <c r="DB15" s="41">
        <f>IF('栄養情報用紙'!BC24="","",'栄養情報用紙'!BC24)</f>
      </c>
      <c r="DC15" s="173">
        <f>IF('栄養情報用紙'!AO27="","",'栄養情報用紙'!AO27)</f>
      </c>
      <c r="DD15" s="467"/>
      <c r="DE15" s="467"/>
      <c r="DF15" s="467"/>
      <c r="DG15" s="467"/>
      <c r="DH15" s="467"/>
      <c r="DI15" s="467"/>
      <c r="DJ15" s="467"/>
      <c r="DK15" s="173">
        <f>IF('栄養情報用紙'!AO29="","",'栄養情報用紙'!AO29)</f>
      </c>
      <c r="DL15" s="185">
        <f>IF('栄養情報用紙'!AO31="","",'栄養情報用紙'!AO31)</f>
      </c>
      <c r="DM15" s="41">
        <f>IF('栄養情報用紙'!AO47="","",'栄養情報用紙'!AO47)</f>
      </c>
      <c r="DN15" s="41">
        <f>IF('栄養情報用紙'!AO48="","",'栄養情報用紙'!AO48)</f>
      </c>
      <c r="DO15" s="41">
        <f>IF('栄養情報用紙'!AO49="","",'栄養情報用紙'!AO49)</f>
      </c>
      <c r="DP15" s="41">
        <f>IF('栄養情報用紙'!AO50="","",'栄養情報用紙'!AO50)</f>
      </c>
      <c r="DQ15" s="41">
        <f>IF('栄養情報用紙'!BJ5="","",TEXT('栄養情報用紙'!BJ5,"yyyy/mm/dd"))</f>
      </c>
      <c r="DR15" s="41">
        <f>IF('栄養情報用紙'!BG6="","",'栄養情報用紙'!BG6)</f>
      </c>
      <c r="DS15" s="41">
        <f>IF('栄養情報用紙'!BP6="","",'栄養情報用紙'!BP6)</f>
      </c>
      <c r="DT15" s="41">
        <f>IF('栄養情報用紙'!BI7="","",'栄養情報用紙'!BI7)</f>
      </c>
      <c r="DU15" s="467"/>
      <c r="DV15" s="467"/>
      <c r="DW15" s="467"/>
      <c r="DX15" s="467"/>
      <c r="DY15" s="467"/>
      <c r="DZ15" s="467"/>
      <c r="EA15" s="467"/>
      <c r="EB15" s="467"/>
      <c r="EC15" s="467"/>
      <c r="ED15" s="467"/>
      <c r="EE15" s="467"/>
      <c r="EF15" s="467"/>
      <c r="EG15" s="467"/>
      <c r="EH15" s="468"/>
      <c r="EI15" s="467"/>
      <c r="EJ15" s="467"/>
      <c r="EK15" s="467"/>
      <c r="EL15" s="467"/>
      <c r="EM15" s="467"/>
      <c r="EN15" s="467"/>
      <c r="EO15" s="467"/>
      <c r="EP15" s="41" t="str">
        <f>IF('栄養情報用紙'!BG27="","",'栄養情報用紙'!BG27)</f>
        <v>きれい・汚い</v>
      </c>
      <c r="EQ15" s="467"/>
      <c r="ER15" s="467"/>
      <c r="ES15" s="467"/>
      <c r="ET15" s="467"/>
      <c r="EU15" s="467"/>
      <c r="EV15" s="467"/>
      <c r="EW15" s="467"/>
      <c r="EX15" s="41" t="str">
        <f>IF('栄養情報用紙'!BG29="","",'栄養情報用紙'!BG29)</f>
        <v>可・楽しみ程度・不可</v>
      </c>
      <c r="EY15" s="185">
        <f>IF('栄養情報用紙'!BG31="","",'栄養情報用紙'!BG31)</f>
      </c>
      <c r="EZ15" s="41" t="str">
        <f>IF('栄養情報用紙'!BG47="","",'栄養情報用紙'!BG47)</f>
        <v>経鼻・胃ろう・腸ろう</v>
      </c>
      <c r="FA15" s="41">
        <f>IF('栄養情報用紙'!BG48="","",'栄養情報用紙'!BG48)</f>
      </c>
      <c r="FB15" s="41" t="str">
        <f>IF('栄養情報用紙'!BG49="","",'栄養情報用紙'!BG49)</f>
        <v>あり・なし</v>
      </c>
      <c r="FC15" s="41">
        <f>IF('栄養情報用紙'!BG50="","",'栄養情報用紙'!BG50)</f>
      </c>
      <c r="FD15" s="185" t="b">
        <f>IF('栄養情報用紙'!J21="","",'栄養情報用紙'!J21)</f>
        <v>0</v>
      </c>
      <c r="FE15" s="484" t="b">
        <f>IF('栄養情報用紙'!AB21="","",'栄養情報用紙'!AB21)</f>
        <v>0</v>
      </c>
      <c r="FF15" s="484" t="b">
        <f>IF('栄養情報用紙'!AT21="","",'栄養情報用紙'!AT21)</f>
        <v>0</v>
      </c>
      <c r="FG15" s="467">
        <f>IF('栄養情報用紙'!BL21="","",'栄養情報用紙'!BL21)</f>
      </c>
      <c r="FH15" s="467"/>
      <c r="FI15" s="467"/>
      <c r="FJ15" s="467"/>
      <c r="FK15" s="467"/>
      <c r="FL15" s="185">
        <f>IF('栄養情報用紙'!E28="","",'栄養情報用紙'!E28)</f>
      </c>
      <c r="FM15" s="185">
        <f>IF('栄養情報用紙'!W28="","",'栄養情報用紙'!W28)</f>
      </c>
      <c r="FN15" s="185">
        <f>IF('栄養情報用紙'!AO28="","",'栄養情報用紙'!AO28)</f>
      </c>
      <c r="FO15" s="185" t="str">
        <f>IF('栄養情報用紙'!BG28="","",'栄養情報用紙'!BG28)</f>
        <v>あり・なし</v>
      </c>
      <c r="FP15" s="185">
        <f>IF('栄養情報用紙'!I43="","",'栄養情報用紙'!I43)</f>
      </c>
      <c r="FQ15" s="185">
        <f>IF('栄養情報用紙'!AA43="","",'栄養情報用紙'!AA43)</f>
      </c>
      <c r="FR15" s="185">
        <f>IF('栄養情報用紙'!AS43="","",'栄養情報用紙'!AS43)</f>
      </c>
      <c r="FS15" s="185">
        <f>IF('栄養情報用紙'!E52="","",'栄養情報用紙'!E52)</f>
      </c>
      <c r="FT15" s="185">
        <f>IF('栄養情報用紙'!W52="","",'栄養情報用紙'!W52)</f>
      </c>
      <c r="FU15" s="185">
        <f>IF('栄養情報用紙'!AO52="","",'栄養情報用紙'!AO52)</f>
      </c>
      <c r="FV15" s="185">
        <f>IF('栄養情報用紙'!BG52="","",'栄養情報用紙'!BG52)</f>
      </c>
      <c r="FW15" s="185">
        <f>IF('栄養情報用紙'!E58="","",'栄養情報用紙'!E58)</f>
      </c>
      <c r="FX15" s="185">
        <f>IF('栄養情報用紙'!W58="","",'栄養情報用紙'!W58)</f>
      </c>
      <c r="FY15" s="185">
        <f>IF('栄養情報用紙'!AO58="","",'栄養情報用紙'!AO58)</f>
      </c>
      <c r="FZ15" s="185" t="str">
        <f>IF('栄養情報用紙'!BG58="","",'栄養情報用紙'!BG58)</f>
        <v>記入必要なし</v>
      </c>
      <c r="GA15" s="185">
        <f>IF('栄養情報用紙'!I45="","",'栄養情報用紙'!I45)</f>
      </c>
      <c r="GB15" s="185">
        <f>IF('栄養情報用紙'!R45="","",'栄養情報用紙'!R45)</f>
      </c>
      <c r="GC15" s="185">
        <f>IF('栄養情報用紙'!AA45="","",'栄養情報用紙'!AA45)</f>
      </c>
      <c r="GD15" s="185">
        <f>IF('栄養情報用紙'!AJ45="","",'栄養情報用紙'!AJ45)</f>
      </c>
      <c r="GE15" s="185">
        <f>IF('栄養情報用紙'!AS45="","",'栄養情報用紙'!AS45)</f>
      </c>
      <c r="GF15" s="185">
        <f>IF('栄養情報用紙'!BB45="","",'栄養情報用紙'!BB45)</f>
      </c>
      <c r="GG15" s="185">
        <f>IF('栄養情報用紙'!BK45="","",'栄養情報用紙'!BK45)</f>
      </c>
      <c r="GH15" s="185">
        <f>IF('栄養情報用紙'!BT45="","",'栄養情報用紙'!BT45)</f>
      </c>
      <c r="GI15" s="483">
        <f>IF('栄養情報用紙'!S20="","",'栄養情報用紙'!S20)</f>
      </c>
      <c r="GJ15" s="483">
        <f>IF('栄養情報用紙'!AK20="","",'栄養情報用紙'!AK20)</f>
      </c>
      <c r="GK15" s="483">
        <f>IF('栄養情報用紙'!BC20="","",'栄養情報用紙'!BC20)</f>
      </c>
      <c r="GL15" s="482">
        <f>IF('栄養情報用紙'!S25="","",'栄養情報用紙'!S25)</f>
      </c>
      <c r="GM15" s="482">
        <f>IF('栄養情報用紙'!AK25="","",'栄養情報用紙'!AK25)</f>
      </c>
      <c r="GN15" s="482">
        <f>IF('栄養情報用紙'!BC25="","",'栄養情報用紙'!BC25)</f>
      </c>
      <c r="GO15" s="467"/>
      <c r="GP15" s="467"/>
      <c r="GQ15" s="467"/>
      <c r="GR15" s="467"/>
      <c r="GS15" s="467"/>
      <c r="GT15" s="467"/>
      <c r="GU15" s="467"/>
      <c r="GV15" s="467"/>
      <c r="GW15" s="467"/>
      <c r="GX15" s="467"/>
      <c r="GY15" s="467"/>
      <c r="GZ15" s="467"/>
      <c r="HA15" s="482">
        <f>IF('栄養情報用紙'!E35="","",'栄養情報用紙'!E35)</f>
      </c>
      <c r="HB15" s="482">
        <f>IF('栄養情報用紙'!W35="","",'栄養情報用紙'!W35)</f>
      </c>
      <c r="HC15" s="482">
        <f>IF('栄養情報用紙'!AO35="","",'栄養情報用紙'!AO35)</f>
      </c>
      <c r="HD15" s="482">
        <f>IF('栄養情報用紙'!BG35="","",'栄養情報用紙'!BG35)</f>
      </c>
      <c r="HE15" s="482">
        <f>IF('栄養情報用紙'!E34="","",'栄養情報用紙'!E34)</f>
      </c>
      <c r="HF15" s="482">
        <f>IF('栄養情報用紙'!W34="","",'栄養情報用紙'!W34)</f>
      </c>
      <c r="HG15" s="482">
        <f>IF('栄養情報用紙'!AO34="","",'栄養情報用紙'!AO34)</f>
      </c>
      <c r="HH15" s="482">
        <f>IF('栄養情報用紙'!BG34="","",'栄養情報用紙'!BG34)</f>
      </c>
      <c r="HI15" s="482">
        <f>IF('栄養情報用紙'!W37="","",'栄養情報用紙'!W37)</f>
      </c>
      <c r="HJ15" s="466">
        <f>IF('栄養情報用紙'!H8="","",'栄養情報用紙'!H8)</f>
      </c>
      <c r="HK15" s="466">
        <f>IF('栄養情報用紙'!Q8="","",'栄養情報用紙'!Q8)</f>
      </c>
      <c r="HL15" s="466">
        <f>IF('栄養情報用紙'!Z8="","",'栄養情報用紙'!Z8)</f>
      </c>
      <c r="HM15" s="466">
        <f>IF('栄養情報用紙'!AI8="","",'栄養情報用紙'!AI8)</f>
      </c>
      <c r="HN15" s="466">
        <f>IF('栄養情報用紙'!AR8="","",'栄養情報用紙'!AR8)</f>
      </c>
      <c r="HO15" s="466">
        <f>IF('栄養情報用紙'!BA8="","",'栄養情報用紙'!BA8)</f>
      </c>
      <c r="HP15" s="544">
        <f>IF('栄養情報用紙'!E36="","",LEFT('栄養情報用紙'!E36,5))</f>
      </c>
      <c r="HQ15" s="544">
        <f>IF('栄養情報用紙'!W36="","",LEFT('栄養情報用紙'!W36,5))</f>
      </c>
      <c r="HR15" s="544">
        <f>IF('栄養情報用紙'!AO36="","",LEFT('栄養情報用紙'!AO36,5))</f>
      </c>
      <c r="HS15" s="544">
        <f>IF('栄養情報用紙'!BG36="","",LEFT('栄養情報用紙'!BG36,5))</f>
      </c>
    </row>
    <row r="18" ht="14.25" customHeight="1"/>
    <row r="19" ht="13.5">
      <c r="C19" t="s">
        <v>1705</v>
      </c>
    </row>
    <row r="20" spans="3:4" ht="13.5">
      <c r="C20" s="41" t="s">
        <v>1706</v>
      </c>
      <c r="D20" s="41">
        <f>IF(BO6="",AQ6,BO6)</f>
      </c>
    </row>
    <row r="21" spans="3:4" ht="13.5">
      <c r="C21" s="547" t="s">
        <v>1707</v>
      </c>
      <c r="D21" s="547" t="str">
        <f>IF(IF(D12="",0,LEN(D12))+IF(E12="",0,LEN(E12))&gt;0,"〇","×")</f>
        <v>×</v>
      </c>
    </row>
    <row r="22" spans="3:4" ht="13.5">
      <c r="C22" s="345" t="s">
        <v>1708</v>
      </c>
      <c r="D22" s="41">
        <f>COUNTIF('リハ経過'!J23:N40,"&gt;0")</f>
        <v>0</v>
      </c>
    </row>
    <row r="23" spans="4:7" ht="13.5">
      <c r="D23" s="547">
        <f>COUNTIF('リハ経過'!O23:S40,"&gt;0")</f>
        <v>0</v>
      </c>
      <c r="E23" s="2337" t="str">
        <f>IF(OR(D20="死亡退院",D21="×"),"OK",IF(OR(D22&lt;18,D23&lt;18),"ADL記載が不足しています。","OK"))</f>
        <v>OK</v>
      </c>
      <c r="F23" s="2338"/>
      <c r="G23" s="2338"/>
    </row>
    <row r="24" spans="3:5" ht="13.5">
      <c r="C24" s="41" t="s">
        <v>1709</v>
      </c>
      <c r="D24" s="41">
        <f>DN9</f>
        <v>-1</v>
      </c>
      <c r="E24" t="str">
        <f>IF(D24=-1,"退院時 mRS が未記載です。","OK")</f>
        <v>退院時 mRS が未記載です。</v>
      </c>
    </row>
    <row r="117" ht="14.25" customHeight="1"/>
  </sheetData>
  <sheetProtection/>
  <mergeCells count="1">
    <mergeCell ref="E23:G23"/>
  </mergeCells>
  <printOptions/>
  <pageMargins left="0.7" right="0.7" top="0.3" bottom="0.27"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dc:creator>
  <cp:keywords/>
  <dc:description/>
  <cp:lastModifiedBy>KJS374</cp:lastModifiedBy>
  <cp:lastPrinted>2021-08-30T07:52:44Z</cp:lastPrinted>
  <dcterms:created xsi:type="dcterms:W3CDTF">2009-06-19T13:50:49Z</dcterms:created>
  <dcterms:modified xsi:type="dcterms:W3CDTF">2021-09-24T05:26:16Z</dcterms:modified>
  <cp:category/>
  <cp:version/>
  <cp:contentType/>
  <cp:contentStatus/>
</cp:coreProperties>
</file>